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015" windowHeight="8580"/>
  </bookViews>
  <sheets>
    <sheet name="bilans 2018 MwP" sheetId="1" r:id="rId1"/>
    <sheet name="Arkusz2" sheetId="2" r:id="rId2"/>
    <sheet name="Arkusz3" sheetId="3" r:id="rId3"/>
  </sheets>
  <definedNames>
    <definedName name="_xlnm.Print_Area" localSheetId="0">'bilans 2018 MwP'!$A$1:$C$172</definedName>
  </definedNames>
  <calcPr calcId="125725"/>
</workbook>
</file>

<file path=xl/calcChain.xml><?xml version="1.0" encoding="utf-8"?>
<calcChain xmlns="http://schemas.openxmlformats.org/spreadsheetml/2006/main">
  <c r="D53" i="1"/>
  <c r="D99"/>
  <c r="D160"/>
  <c r="D154"/>
  <c r="D150"/>
  <c r="D146"/>
  <c r="D139"/>
  <c r="D136"/>
  <c r="D130"/>
  <c r="D129" s="1"/>
  <c r="D122"/>
  <c r="D121" s="1"/>
  <c r="D120" s="1"/>
  <c r="D96"/>
  <c r="D95" s="1"/>
  <c r="D87"/>
  <c r="D84" s="1"/>
  <c r="D83" s="1"/>
  <c r="D76"/>
  <c r="D74" s="1"/>
  <c r="D73" s="1"/>
  <c r="D71"/>
  <c r="D46"/>
  <c r="D44" s="1"/>
  <c r="D43" s="1"/>
  <c r="D41"/>
  <c r="D37"/>
  <c r="D36" s="1"/>
  <c r="D35" s="1"/>
  <c r="D29"/>
  <c r="D28" s="1"/>
  <c r="D22"/>
  <c r="D17"/>
  <c r="D14"/>
  <c r="D13" s="1"/>
  <c r="C122"/>
  <c r="C121" s="1"/>
  <c r="C120" s="1"/>
  <c r="B169"/>
  <c r="C139"/>
  <c r="C160"/>
  <c r="C154"/>
  <c r="C150"/>
  <c r="C146"/>
  <c r="C130"/>
  <c r="C129" s="1"/>
  <c r="C136"/>
  <c r="B68"/>
  <c r="C96"/>
  <c r="C95" s="1"/>
  <c r="C87"/>
  <c r="C84" s="1"/>
  <c r="C76"/>
  <c r="C74" s="1"/>
  <c r="C73" s="1"/>
  <c r="C46"/>
  <c r="C44" s="1"/>
  <c r="C37"/>
  <c r="C36" s="1"/>
  <c r="C29"/>
  <c r="C22"/>
  <c r="C17"/>
  <c r="C14"/>
  <c r="D135" l="1"/>
  <c r="D145" s="1"/>
  <c r="D165" s="1"/>
  <c r="D167" s="1"/>
  <c r="D143"/>
  <c r="D80"/>
  <c r="D100"/>
  <c r="C83"/>
  <c r="C80" s="1"/>
  <c r="C99" s="1"/>
  <c r="C143"/>
  <c r="C43"/>
  <c r="C135"/>
  <c r="C13"/>
  <c r="C145" l="1"/>
  <c r="C165" s="1"/>
  <c r="C167" s="1"/>
  <c r="C35"/>
  <c r="C28" s="1"/>
  <c r="C53" s="1"/>
  <c r="C100" l="1"/>
</calcChain>
</file>

<file path=xl/sharedStrings.xml><?xml version="1.0" encoding="utf-8"?>
<sst xmlns="http://schemas.openxmlformats.org/spreadsheetml/2006/main" count="200" uniqueCount="156">
  <si>
    <t>Wyszczególnienie</t>
  </si>
  <si>
    <t xml:space="preserve">Stan na </t>
  </si>
  <si>
    <t xml:space="preserve">  AKTYWA</t>
  </si>
  <si>
    <t xml:space="preserve">A. Aktywa trwałe </t>
  </si>
  <si>
    <t xml:space="preserve">  I. Wartości niematerialne i prawne</t>
  </si>
  <si>
    <t xml:space="preserve">  II. Rzeczowe aktywa trwałe</t>
  </si>
  <si>
    <t>1.Środki trwałe</t>
  </si>
  <si>
    <t>2. Środki twałe w budowie</t>
  </si>
  <si>
    <t xml:space="preserve">3. Zaliczki na środki trwałe w budowie </t>
  </si>
  <si>
    <t xml:space="preserve">  III. Należności długoterminowe</t>
  </si>
  <si>
    <t xml:space="preserve">  IV. Inwestycje długoterminowe</t>
  </si>
  <si>
    <t>1. Nieruchomości</t>
  </si>
  <si>
    <t>2. Wartości niematerialne i prawne</t>
  </si>
  <si>
    <t xml:space="preserve">3. Długoterminowe  aktywa finansowe </t>
  </si>
  <si>
    <t>4.Inne inwestycje długoterminowe</t>
  </si>
  <si>
    <t xml:space="preserve">  V. Długoterminowe rozliczenia międzyokresowe</t>
  </si>
  <si>
    <t>B. Aktywa obrotowe</t>
  </si>
  <si>
    <t xml:space="preserve">  I. Zapasy</t>
  </si>
  <si>
    <t xml:space="preserve">     - materiały</t>
  </si>
  <si>
    <t xml:space="preserve">     - pólprodukty i produkty w toku</t>
  </si>
  <si>
    <t xml:space="preserve">     - produkty gotowe</t>
  </si>
  <si>
    <t xml:space="preserve">     - towary</t>
  </si>
  <si>
    <t xml:space="preserve">     - zaliczki na dostawy</t>
  </si>
  <si>
    <t xml:space="preserve">  II. Należności krótkoterminowe</t>
  </si>
  <si>
    <t xml:space="preserve">  III. Inwestycje krótkoterminowe </t>
  </si>
  <si>
    <t xml:space="preserve"> 1.Krótkoterminowe aktywa finansowe</t>
  </si>
  <si>
    <t xml:space="preserve">     - środki pieniężne w kasie i na rachunku</t>
  </si>
  <si>
    <t xml:space="preserve">     - inne środki pieniężne</t>
  </si>
  <si>
    <t xml:space="preserve">     - inne aktywa pieniężne</t>
  </si>
  <si>
    <t xml:space="preserve"> 2.Inne inwestycje krótkoterminowe</t>
  </si>
  <si>
    <t xml:space="preserve">  IV. Krótkoterminowe rozliczenia międzyokresowe</t>
  </si>
  <si>
    <t>RAZEM AKTYWA</t>
  </si>
  <si>
    <t xml:space="preserve">   PASYWA</t>
  </si>
  <si>
    <t>B. Zobowiązania i rezerwy na zobowiązania</t>
  </si>
  <si>
    <t xml:space="preserve">    I. Rezerwy na zobowiązania</t>
  </si>
  <si>
    <t xml:space="preserve">   II. Zobowiązania długoterminowe</t>
  </si>
  <si>
    <t xml:space="preserve">  III. Zobowiązania krótkoterminowe</t>
  </si>
  <si>
    <t xml:space="preserve">          a) kredyty i pożyczki</t>
  </si>
  <si>
    <t xml:space="preserve">              - do 12 miesięcy</t>
  </si>
  <si>
    <t xml:space="preserve">              - powyżej 12 miesięcy</t>
  </si>
  <si>
    <t xml:space="preserve">  IV. Rozliczenia międzyokresowe</t>
  </si>
  <si>
    <t xml:space="preserve">           - długoterminowe</t>
  </si>
  <si>
    <t xml:space="preserve">           - krótkoterminowe</t>
  </si>
  <si>
    <t>RAZEM PASYWA</t>
  </si>
  <si>
    <t xml:space="preserve">suma kontrolna  </t>
  </si>
  <si>
    <t xml:space="preserve"> </t>
  </si>
  <si>
    <t xml:space="preserve">Sporządził: </t>
  </si>
  <si>
    <t>Małgorzata Skotnicka</t>
  </si>
  <si>
    <t xml:space="preserve">                                  NIP 113 287 77 23     REGON 147288234</t>
  </si>
  <si>
    <t xml:space="preserve">                                 STOWARZYSZENIE "MOPSY W POTRZEBIE"</t>
  </si>
  <si>
    <t>Poz</t>
  </si>
  <si>
    <t>A</t>
  </si>
  <si>
    <t xml:space="preserve">  I</t>
  </si>
  <si>
    <t xml:space="preserve"> II</t>
  </si>
  <si>
    <t>B</t>
  </si>
  <si>
    <t>I</t>
  </si>
  <si>
    <t>II</t>
  </si>
  <si>
    <t>C</t>
  </si>
  <si>
    <t>D</t>
  </si>
  <si>
    <t>E</t>
  </si>
  <si>
    <t>F</t>
  </si>
  <si>
    <t>G</t>
  </si>
  <si>
    <t>III</t>
  </si>
  <si>
    <t>H</t>
  </si>
  <si>
    <t>J</t>
  </si>
  <si>
    <t>K</t>
  </si>
  <si>
    <t>L</t>
  </si>
  <si>
    <t>M</t>
  </si>
  <si>
    <t>N</t>
  </si>
  <si>
    <t>O</t>
  </si>
  <si>
    <t xml:space="preserve"> Podatek dochodowy </t>
  </si>
  <si>
    <t xml:space="preserve">        a) z tyt. dostaw i usł ug o okresie wymagalności:</t>
  </si>
  <si>
    <t xml:space="preserve">         b) z tyt. podatków, ceł, ubezpieczeń i innych świadczeń          publicznoprawnych</t>
  </si>
  <si>
    <t xml:space="preserve">         c) inne</t>
  </si>
  <si>
    <t xml:space="preserve">         d) dochodzone na drodze sądowej</t>
  </si>
  <si>
    <t xml:space="preserve">      1. Założycielski</t>
  </si>
  <si>
    <t xml:space="preserve">      2. Wypracowany</t>
  </si>
  <si>
    <t>31.12.2017 r.</t>
  </si>
  <si>
    <t>Kwota za rok obrotowy 2017</t>
  </si>
  <si>
    <t>na podstawie załącznika 6 - ustawy o rachunkowości (wariant kalkulacyjny)</t>
  </si>
  <si>
    <t>Przychody z działalności statutowej</t>
  </si>
  <si>
    <t xml:space="preserve"> Przychody z nieodpłatnej działalności pożytku publicznego</t>
  </si>
  <si>
    <t xml:space="preserve"> Przychody z odpłatnej działalności pożytku publicznego</t>
  </si>
  <si>
    <t>Przychody z pozostałej działalności statutowej</t>
  </si>
  <si>
    <t>Koszty działalności statutowej</t>
  </si>
  <si>
    <t xml:space="preserve">Koszty nieodpłatnej działalności pożytku publicznego </t>
  </si>
  <si>
    <t xml:space="preserve">Koszty odpłatnej działalności pożytku publicznego </t>
  </si>
  <si>
    <t>Koszty z pozostałej działalności statutowej</t>
  </si>
  <si>
    <t xml:space="preserve"> Zysk (strata) z działalności statutowej (A-B)  </t>
  </si>
  <si>
    <t>Przychody z działalności gospodarczej</t>
  </si>
  <si>
    <t xml:space="preserve"> Koszty działalności gospodarczej</t>
  </si>
  <si>
    <t xml:space="preserve"> Zysk (strata) z działalności gospodarczej (D-E)  </t>
  </si>
  <si>
    <t>Koszty ogólnego zarzadu</t>
  </si>
  <si>
    <t>Pozostałe przychody operacyjne</t>
  </si>
  <si>
    <t>Pozostałe koszty operacyjne</t>
  </si>
  <si>
    <t>Przychody finansowe</t>
  </si>
  <si>
    <t xml:space="preserve"> Koszty finansowe</t>
  </si>
  <si>
    <t xml:space="preserve"> Zysk (strata) brutto (H+I-J+K-L)  </t>
  </si>
  <si>
    <t xml:space="preserve"> Zysk (strata) netto (M-N)  </t>
  </si>
  <si>
    <t xml:space="preserve">                                  ul. Grzegorza Przemyka  4/16</t>
  </si>
  <si>
    <t>Przychody netto ze sprzedaży produktów (w tym usług)</t>
  </si>
  <si>
    <t>Przychody netto ze sprzedaży towarów i materiałów</t>
  </si>
  <si>
    <t>Koszt wytworzenia sprzedanych produktów (wtym usług)</t>
  </si>
  <si>
    <t>Wartość sprzedanych towarów i materiałów</t>
  </si>
  <si>
    <t>Koszty sprzedaży</t>
  </si>
  <si>
    <t>a</t>
  </si>
  <si>
    <t>b</t>
  </si>
  <si>
    <t>Zbiórki i imprezy publiczne</t>
  </si>
  <si>
    <t>Darowizny</t>
  </si>
  <si>
    <t>Składki członkowski</t>
  </si>
  <si>
    <t>Przychody z działalności statutowej nieodplatnej</t>
  </si>
  <si>
    <t>Koszty działalności statutowej nieodpłatnej</t>
  </si>
  <si>
    <t>Koszty zbiórek i imprez publicznych</t>
  </si>
  <si>
    <t>c</t>
  </si>
  <si>
    <t>Dotacje</t>
  </si>
  <si>
    <t>Inne przychody operacyjne</t>
  </si>
  <si>
    <t xml:space="preserve">Zysk z tytułu zbycia  niefinansowych aktywów trwałych </t>
  </si>
  <si>
    <t xml:space="preserve">Strata z tytułu  zbycia niefinansowych aktywów trwałych </t>
  </si>
  <si>
    <t xml:space="preserve">Aktualizacja wartości aktywów niefinansowych </t>
  </si>
  <si>
    <t>Inne koszty operacyjne</t>
  </si>
  <si>
    <t>Dywidendy i udziały w zyskach</t>
  </si>
  <si>
    <t>Odsetki</t>
  </si>
  <si>
    <t xml:space="preserve">Zysk z tytułu rozchodu aktywow finansowych </t>
  </si>
  <si>
    <t xml:space="preserve">Aktualizacja wartości aktywów finansowych </t>
  </si>
  <si>
    <t>Inne</t>
  </si>
  <si>
    <t>Strata z tytułu rozchodu aktywów finansowych</t>
  </si>
  <si>
    <t>IV</t>
  </si>
  <si>
    <t>V</t>
  </si>
  <si>
    <t>Zysk (strata) z działalności operacyjnej (C+F-G)</t>
  </si>
  <si>
    <t xml:space="preserve">na podstawie załącznika 6 - ustawy o rachunkowości </t>
  </si>
  <si>
    <t>1.Inne wartości niematerialne i prawne</t>
  </si>
  <si>
    <t>2.Zaliczki na wartości niematerialne i prawne</t>
  </si>
  <si>
    <t xml:space="preserve">     1.Od pozostałych jednostek</t>
  </si>
  <si>
    <t>a) w pozostałych jednostkach</t>
  </si>
  <si>
    <t>b) środki pieniężne i inne aktywa pieniężne</t>
  </si>
  <si>
    <t>C. Należne wpłaty na fundusz statutowy</t>
  </si>
  <si>
    <t xml:space="preserve">                                  03-982 WARSZAWA</t>
  </si>
  <si>
    <t>A. Fundusz własny</t>
  </si>
  <si>
    <t xml:space="preserve">    I. Fundusz statutowy</t>
  </si>
  <si>
    <t xml:space="preserve">  II. Pozostałe fundusze</t>
  </si>
  <si>
    <t xml:space="preserve"> III. Zysk (strata) z lat ubiegłych</t>
  </si>
  <si>
    <t xml:space="preserve"> IV. Zysk (strata) netto</t>
  </si>
  <si>
    <t xml:space="preserve">      1. Wobec pozostałych jednostek</t>
  </si>
  <si>
    <t xml:space="preserve">          b) inne zobowiązania finansowe</t>
  </si>
  <si>
    <t xml:space="preserve">         d) zaliczki otrzymane na dostawy</t>
  </si>
  <si>
    <t xml:space="preserve">         e) zobowiązania wekslowe</t>
  </si>
  <si>
    <t xml:space="preserve">         f) z tyt. podatków, ceł, ubezpieczeń i innych świadczeń          publicznoprawnych</t>
  </si>
  <si>
    <t xml:space="preserve">         g) z tytułu wynagrodzeń</t>
  </si>
  <si>
    <t xml:space="preserve">         h) inne</t>
  </si>
  <si>
    <t xml:space="preserve">      1. Inne rozliczenia miedzyokresowe</t>
  </si>
  <si>
    <t xml:space="preserve">          c) z tyt. dostaw i usług o okresie wymagalności:</t>
  </si>
  <si>
    <t>RACHUNEK ZYSKÓW I STRAT sporządzony na dzień 31-12-2018 r.</t>
  </si>
  <si>
    <t>Kwota za rok obrotowy 2018</t>
  </si>
  <si>
    <t>31.12.2018 r.</t>
  </si>
  <si>
    <t xml:space="preserve">BILANS NA DZIEŃ 31.12.2018 r.  </t>
  </si>
  <si>
    <t>Warszawa, dn. 31.03.2019 r.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</si>
</sst>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_ ;\-#,##0.00\ "/>
  </numFmts>
  <fonts count="22">
    <font>
      <sz val="8"/>
      <name val="Arial"/>
      <charset val="238"/>
    </font>
    <font>
      <u/>
      <sz val="9"/>
      <color indexed="12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</font>
    <font>
      <sz val="6"/>
      <name val="Arial"/>
      <family val="2"/>
      <charset val="238"/>
    </font>
    <font>
      <sz val="7"/>
      <name val="Arial"/>
      <family val="2"/>
    </font>
    <font>
      <sz val="8"/>
      <color indexed="9"/>
      <name val="Arial"/>
      <family val="2"/>
      <charset val="238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1" applyFont="1" applyAlignment="1" applyProtection="1"/>
    <xf numFmtId="0" fontId="2" fillId="0" borderId="0" xfId="0" applyFont="1" applyAlignment="1">
      <alignment horizontal="center"/>
    </xf>
    <xf numFmtId="0" fontId="0" fillId="0" borderId="0" xfId="0" applyFill="1" applyBorder="1"/>
    <xf numFmtId="0" fontId="2" fillId="0" borderId="0" xfId="0" applyFont="1"/>
    <xf numFmtId="0" fontId="7" fillId="0" borderId="0" xfId="0" applyFont="1"/>
    <xf numFmtId="0" fontId="9" fillId="0" borderId="0" xfId="0" applyFont="1"/>
    <xf numFmtId="0" fontId="11" fillId="0" borderId="0" xfId="0" applyFont="1"/>
    <xf numFmtId="4" fontId="3" fillId="0" borderId="0" xfId="0" applyNumberFormat="1" applyFont="1" applyFill="1" applyBorder="1"/>
    <xf numFmtId="0" fontId="3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3" fillId="0" borderId="0" xfId="0" applyFont="1" applyFill="1" applyBorder="1"/>
    <xf numFmtId="0" fontId="6" fillId="0" borderId="3" xfId="0" applyFont="1" applyFill="1" applyBorder="1" applyAlignment="1">
      <alignment horizontal="center"/>
    </xf>
    <xf numFmtId="0" fontId="8" fillId="0" borderId="2" xfId="0" applyFont="1" applyFill="1" applyBorder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6" fillId="2" borderId="1" xfId="0" applyFont="1" applyFill="1" applyBorder="1"/>
    <xf numFmtId="4" fontId="6" fillId="2" borderId="6" xfId="0" applyNumberFormat="1" applyFont="1" applyFill="1" applyBorder="1"/>
    <xf numFmtId="0" fontId="6" fillId="2" borderId="3" xfId="0" applyFont="1" applyFill="1" applyBorder="1" applyAlignment="1">
      <alignment horizontal="center"/>
    </xf>
    <xf numFmtId="0" fontId="10" fillId="0" borderId="0" xfId="0" applyFont="1"/>
    <xf numFmtId="4" fontId="13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4" fontId="8" fillId="0" borderId="7" xfId="0" applyNumberFormat="1" applyFont="1" applyFill="1" applyBorder="1"/>
    <xf numFmtId="4" fontId="8" fillId="0" borderId="7" xfId="0" applyNumberFormat="1" applyFont="1" applyFill="1" applyBorder="1" applyAlignment="1">
      <alignment wrapText="1"/>
    </xf>
    <xf numFmtId="0" fontId="0" fillId="0" borderId="8" xfId="0" applyFill="1" applyBorder="1"/>
    <xf numFmtId="4" fontId="6" fillId="2" borderId="7" xfId="0" applyNumberFormat="1" applyFont="1" applyFill="1" applyBorder="1"/>
    <xf numFmtId="4" fontId="8" fillId="0" borderId="6" xfId="0" applyNumberFormat="1" applyFont="1" applyFill="1" applyBorder="1"/>
    <xf numFmtId="0" fontId="7" fillId="0" borderId="0" xfId="0" applyFont="1" applyFill="1"/>
    <xf numFmtId="4" fontId="8" fillId="0" borderId="6" xfId="0" applyNumberFormat="1" applyFont="1" applyFill="1" applyBorder="1" applyAlignment="1">
      <alignment wrapText="1"/>
    </xf>
    <xf numFmtId="4" fontId="6" fillId="2" borderId="10" xfId="0" applyNumberFormat="1" applyFont="1" applyFill="1" applyBorder="1" applyAlignment="1">
      <alignment horizontal="right"/>
    </xf>
    <xf numFmtId="4" fontId="6" fillId="2" borderId="11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8" fillId="0" borderId="12" xfId="0" applyNumberFormat="1" applyFont="1" applyFill="1" applyBorder="1"/>
    <xf numFmtId="0" fontId="7" fillId="3" borderId="0" xfId="0" applyFont="1" applyFill="1"/>
    <xf numFmtId="0" fontId="8" fillId="3" borderId="1" xfId="0" applyFont="1" applyFill="1" applyBorder="1"/>
    <xf numFmtId="4" fontId="8" fillId="3" borderId="6" xfId="0" applyNumberFormat="1" applyFont="1" applyFill="1" applyBorder="1"/>
    <xf numFmtId="4" fontId="8" fillId="3" borderId="7" xfId="0" applyNumberFormat="1" applyFont="1" applyFill="1" applyBorder="1"/>
    <xf numFmtId="4" fontId="8" fillId="3" borderId="0" xfId="0" applyNumberFormat="1" applyFont="1" applyFill="1" applyBorder="1" applyAlignment="1"/>
    <xf numFmtId="4" fontId="8" fillId="3" borderId="0" xfId="0" applyNumberFormat="1" applyFont="1" applyFill="1" applyBorder="1"/>
    <xf numFmtId="0" fontId="6" fillId="4" borderId="1" xfId="0" applyFont="1" applyFill="1" applyBorder="1"/>
    <xf numFmtId="4" fontId="6" fillId="4" borderId="6" xfId="0" applyNumberFormat="1" applyFont="1" applyFill="1" applyBorder="1"/>
    <xf numFmtId="4" fontId="6" fillId="4" borderId="7" xfId="0" applyNumberFormat="1" applyFont="1" applyFill="1" applyBorder="1"/>
    <xf numFmtId="0" fontId="10" fillId="4" borderId="1" xfId="0" applyFont="1" applyFill="1" applyBorder="1"/>
    <xf numFmtId="4" fontId="10" fillId="4" borderId="6" xfId="0" applyNumberFormat="1" applyFont="1" applyFill="1" applyBorder="1"/>
    <xf numFmtId="4" fontId="10" fillId="4" borderId="7" xfId="0" applyNumberFormat="1" applyFont="1" applyFill="1" applyBorder="1"/>
    <xf numFmtId="4" fontId="5" fillId="3" borderId="0" xfId="0" applyNumberFormat="1" applyFont="1" applyFill="1" applyBorder="1" applyAlignment="1"/>
    <xf numFmtId="4" fontId="3" fillId="3" borderId="0" xfId="0" applyNumberFormat="1" applyFont="1" applyFill="1" applyBorder="1" applyAlignment="1"/>
    <xf numFmtId="0" fontId="6" fillId="2" borderId="4" xfId="0" applyFont="1" applyFill="1" applyBorder="1"/>
    <xf numFmtId="4" fontId="6" fillId="2" borderId="5" xfId="0" applyNumberFormat="1" applyFont="1" applyFill="1" applyBorder="1"/>
    <xf numFmtId="4" fontId="6" fillId="2" borderId="9" xfId="0" applyNumberFormat="1" applyFont="1" applyFill="1" applyBorder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Fill="1"/>
    <xf numFmtId="43" fontId="10" fillId="0" borderId="16" xfId="2" applyNumberFormat="1" applyFont="1" applyBorder="1" applyAlignment="1">
      <alignment horizontal="center" vertical="center" wrapText="1"/>
    </xf>
    <xf numFmtId="0" fontId="10" fillId="0" borderId="16" xfId="2" applyNumberFormat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 wrapText="1"/>
    </xf>
    <xf numFmtId="0" fontId="8" fillId="0" borderId="16" xfId="0" applyFont="1" applyBorder="1" applyAlignment="1">
      <alignment wrapText="1"/>
    </xf>
    <xf numFmtId="164" fontId="8" fillId="0" borderId="16" xfId="2" applyNumberFormat="1" applyFont="1" applyFill="1" applyBorder="1"/>
    <xf numFmtId="0" fontId="10" fillId="0" borderId="16" xfId="0" applyFont="1" applyBorder="1" applyAlignment="1">
      <alignment horizontal="center" vertical="top"/>
    </xf>
    <xf numFmtId="0" fontId="10" fillId="5" borderId="16" xfId="0" applyFont="1" applyFill="1" applyBorder="1" applyAlignment="1">
      <alignment horizontal="left"/>
    </xf>
    <xf numFmtId="0" fontId="10" fillId="5" borderId="16" xfId="0" applyFont="1" applyFill="1" applyBorder="1" applyAlignment="1">
      <alignment wrapText="1"/>
    </xf>
    <xf numFmtId="164" fontId="10" fillId="5" borderId="16" xfId="2" applyNumberFormat="1" applyFont="1" applyFill="1" applyBorder="1"/>
    <xf numFmtId="0" fontId="10" fillId="5" borderId="16" xfId="0" applyFont="1" applyFill="1" applyBorder="1" applyAlignment="1">
      <alignment vertical="top"/>
    </xf>
    <xf numFmtId="0" fontId="8" fillId="5" borderId="0" xfId="0" applyFont="1" applyFill="1"/>
    <xf numFmtId="0" fontId="10" fillId="5" borderId="16" xfId="0" applyFont="1" applyFill="1" applyBorder="1" applyAlignment="1">
      <alignment horizontal="left" vertical="top"/>
    </xf>
    <xf numFmtId="164" fontId="8" fillId="5" borderId="16" xfId="0" applyNumberFormat="1" applyFont="1" applyFill="1" applyBorder="1"/>
    <xf numFmtId="164" fontId="8" fillId="3" borderId="16" xfId="2" applyNumberFormat="1" applyFont="1" applyFill="1" applyBorder="1"/>
    <xf numFmtId="0" fontId="0" fillId="3" borderId="0" xfId="0" applyFill="1"/>
    <xf numFmtId="0" fontId="15" fillId="3" borderId="0" xfId="0" applyFont="1" applyFill="1" applyBorder="1"/>
    <xf numFmtId="0" fontId="16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center"/>
    </xf>
    <xf numFmtId="4" fontId="0" fillId="3" borderId="0" xfId="0" applyNumberFormat="1" applyFill="1"/>
    <xf numFmtId="2" fontId="0" fillId="3" borderId="0" xfId="0" applyNumberForma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3" borderId="0" xfId="0" applyFill="1" applyBorder="1"/>
    <xf numFmtId="0" fontId="3" fillId="3" borderId="0" xfId="0" applyFont="1" applyFill="1" applyBorder="1" applyAlignment="1">
      <alignment horizontal="center" wrapText="1"/>
    </xf>
    <xf numFmtId="4" fontId="3" fillId="3" borderId="0" xfId="0" applyNumberFormat="1" applyFont="1" applyFill="1" applyBorder="1" applyAlignment="1">
      <alignment horizontal="center" wrapText="1"/>
    </xf>
    <xf numFmtId="4" fontId="17" fillId="3" borderId="0" xfId="0" applyNumberFormat="1" applyFont="1" applyFill="1" applyBorder="1" applyAlignment="1"/>
    <xf numFmtId="4" fontId="4" fillId="3" borderId="0" xfId="0" applyNumberFormat="1" applyFont="1" applyFill="1" applyBorder="1" applyAlignment="1"/>
    <xf numFmtId="4" fontId="4" fillId="3" borderId="0" xfId="0" applyNumberFormat="1" applyFont="1" applyFill="1" applyBorder="1"/>
    <xf numFmtId="4" fontId="6" fillId="3" borderId="0" xfId="0" applyNumberFormat="1" applyFont="1" applyFill="1" applyBorder="1" applyAlignment="1"/>
    <xf numFmtId="4" fontId="6" fillId="3" borderId="0" xfId="0" applyNumberFormat="1" applyFont="1" applyFill="1" applyBorder="1"/>
    <xf numFmtId="0" fontId="2" fillId="3" borderId="0" xfId="0" applyFont="1" applyFill="1"/>
    <xf numFmtId="4" fontId="10" fillId="3" borderId="0" xfId="0" applyNumberFormat="1" applyFont="1" applyFill="1" applyBorder="1" applyAlignment="1"/>
    <xf numFmtId="4" fontId="10" fillId="3" borderId="0" xfId="0" applyNumberFormat="1" applyFont="1" applyFill="1" applyBorder="1"/>
    <xf numFmtId="0" fontId="9" fillId="3" borderId="0" xfId="0" applyFont="1" applyFill="1"/>
    <xf numFmtId="0" fontId="11" fillId="3" borderId="0" xfId="0" applyFont="1" applyFill="1"/>
    <xf numFmtId="0" fontId="17" fillId="3" borderId="0" xfId="0" applyFont="1" applyFill="1" applyBorder="1" applyAlignment="1"/>
    <xf numFmtId="0" fontId="3" fillId="3" borderId="0" xfId="0" applyFont="1" applyFill="1" applyBorder="1" applyAlignment="1"/>
    <xf numFmtId="0" fontId="0" fillId="3" borderId="0" xfId="0" applyFill="1" applyBorder="1" applyAlignment="1"/>
    <xf numFmtId="0" fontId="14" fillId="3" borderId="0" xfId="0" applyFont="1" applyFill="1" applyBorder="1"/>
    <xf numFmtId="0" fontId="8" fillId="3" borderId="0" xfId="0" applyFont="1" applyFill="1" applyBorder="1"/>
    <xf numFmtId="0" fontId="8" fillId="3" borderId="0" xfId="0" applyFont="1" applyFill="1"/>
    <xf numFmtId="43" fontId="10" fillId="0" borderId="17" xfId="2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4" fontId="19" fillId="0" borderId="7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0" fontId="10" fillId="3" borderId="16" xfId="0" applyFont="1" applyFill="1" applyBorder="1" applyAlignment="1">
      <alignment horizontal="left" vertical="top"/>
    </xf>
    <xf numFmtId="0" fontId="10" fillId="3" borderId="16" xfId="0" applyFont="1" applyFill="1" applyBorder="1" applyAlignment="1">
      <alignment wrapText="1"/>
    </xf>
    <xf numFmtId="164" fontId="10" fillId="3" borderId="16" xfId="2" applyNumberFormat="1" applyFont="1" applyFill="1" applyBorder="1"/>
    <xf numFmtId="0" fontId="10" fillId="3" borderId="16" xfId="0" applyFont="1" applyFill="1" applyBorder="1" applyAlignment="1">
      <alignment horizontal="left"/>
    </xf>
    <xf numFmtId="0" fontId="8" fillId="3" borderId="16" xfId="0" applyFont="1" applyFill="1" applyBorder="1" applyAlignment="1">
      <alignment wrapText="1"/>
    </xf>
    <xf numFmtId="4" fontId="19" fillId="0" borderId="6" xfId="0" applyNumberFormat="1" applyFont="1" applyFill="1" applyBorder="1"/>
    <xf numFmtId="4" fontId="8" fillId="0" borderId="23" xfId="0" applyNumberFormat="1" applyFont="1" applyFill="1" applyBorder="1"/>
    <xf numFmtId="4" fontId="6" fillId="4" borderId="16" xfId="0" applyNumberFormat="1" applyFont="1" applyFill="1" applyBorder="1"/>
    <xf numFmtId="4" fontId="6" fillId="4" borderId="26" xfId="0" applyNumberFormat="1" applyFont="1" applyFill="1" applyBorder="1"/>
    <xf numFmtId="0" fontId="20" fillId="0" borderId="0" xfId="0" applyFont="1"/>
    <xf numFmtId="0" fontId="21" fillId="0" borderId="0" xfId="0" applyFont="1" applyFill="1" applyBorder="1"/>
    <xf numFmtId="4" fontId="21" fillId="0" borderId="0" xfId="0" applyNumberFormat="1" applyFont="1" applyFill="1" applyBorder="1"/>
    <xf numFmtId="4" fontId="20" fillId="3" borderId="0" xfId="0" applyNumberFormat="1" applyFont="1" applyFill="1" applyBorder="1" applyAlignment="1"/>
    <xf numFmtId="4" fontId="20" fillId="3" borderId="0" xfId="0" applyNumberFormat="1" applyFont="1" applyFill="1" applyBorder="1"/>
    <xf numFmtId="0" fontId="20" fillId="3" borderId="0" xfId="0" applyFont="1" applyFill="1"/>
    <xf numFmtId="4" fontId="10" fillId="0" borderId="0" xfId="0" applyNumberFormat="1" applyFont="1" applyFill="1" applyBorder="1" applyAlignment="1">
      <alignment horizontal="center"/>
    </xf>
    <xf numFmtId="4" fontId="6" fillId="2" borderId="27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3" fillId="0" borderId="20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21" xfId="0" applyFont="1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/>
    </xf>
  </cellXfs>
  <cellStyles count="3">
    <cellStyle name="Dziesiętny" xfId="2" builtinId="3"/>
    <cellStyle name="Hiperłącze" xfId="1" builtinId="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885825</xdr:colOff>
      <xdr:row>6</xdr:row>
      <xdr:rowOff>104774</xdr:rowOff>
    </xdr:to>
    <xdr:pic>
      <xdr:nvPicPr>
        <xdr:cNvPr id="11" name="Obraz 1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tretch>
          <a:fillRect/>
        </a:stretch>
      </xdr:blipFill>
      <xdr:spPr>
        <a:xfrm>
          <a:off x="276225" y="142875"/>
          <a:ext cx="885825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885825</xdr:colOff>
      <xdr:row>66</xdr:row>
      <xdr:rowOff>123824</xdr:rowOff>
    </xdr:to>
    <xdr:pic>
      <xdr:nvPicPr>
        <xdr:cNvPr id="13" name="Obraz 1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tretch>
          <a:fillRect/>
        </a:stretch>
      </xdr:blipFill>
      <xdr:spPr>
        <a:xfrm>
          <a:off x="276225" y="142875"/>
          <a:ext cx="885825" cy="8477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885825</xdr:colOff>
      <xdr:row>112</xdr:row>
      <xdr:rowOff>104774</xdr:rowOff>
    </xdr:to>
    <xdr:pic>
      <xdr:nvPicPr>
        <xdr:cNvPr id="14" name="Obraz 1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tretch>
          <a:fillRect/>
        </a:stretch>
      </xdr:blipFill>
      <xdr:spPr>
        <a:xfrm>
          <a:off x="276225" y="18716625"/>
          <a:ext cx="885825" cy="838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386"/>
  <sheetViews>
    <sheetView tabSelected="1" topLeftCell="A136" zoomScaleNormal="100" workbookViewId="0">
      <selection activeCell="D54" sqref="D54"/>
    </sheetView>
  </sheetViews>
  <sheetFormatPr defaultRowHeight="11.25"/>
  <cols>
    <col min="1" max="1" width="4.83203125" customWidth="1"/>
    <col min="2" max="2" width="60.83203125" customWidth="1"/>
    <col min="3" max="4" width="18.5" style="30" customWidth="1"/>
    <col min="5" max="5" width="15.1640625" style="74" customWidth="1"/>
    <col min="6" max="6" width="8.6640625" style="74" customWidth="1"/>
    <col min="7" max="7" width="8.5" style="74" customWidth="1"/>
    <col min="8" max="8" width="8" style="74" customWidth="1"/>
    <col min="9" max="9" width="7.83203125" style="74" customWidth="1"/>
    <col min="10" max="55" width="9.33203125" style="74"/>
  </cols>
  <sheetData>
    <row r="1" spans="1:55">
      <c r="C1" s="3"/>
      <c r="D1" s="3"/>
    </row>
    <row r="2" spans="1:55">
      <c r="B2" s="56" t="s">
        <v>49</v>
      </c>
      <c r="C2" s="3"/>
      <c r="D2" s="3"/>
    </row>
    <row r="3" spans="1:55">
      <c r="B3" s="56" t="s">
        <v>99</v>
      </c>
      <c r="C3" s="3"/>
      <c r="D3" s="3"/>
    </row>
    <row r="4" spans="1:55">
      <c r="B4" t="s">
        <v>136</v>
      </c>
      <c r="C4" s="3"/>
      <c r="D4" s="3"/>
    </row>
    <row r="5" spans="1:55" ht="12">
      <c r="A5" s="1"/>
      <c r="B5" s="23" t="s">
        <v>48</v>
      </c>
      <c r="C5" s="3"/>
      <c r="D5" s="3"/>
    </row>
    <row r="6" spans="1:55" ht="12.75">
      <c r="B6" s="2"/>
      <c r="C6" s="26"/>
      <c r="D6" s="26"/>
      <c r="E6" s="77"/>
    </row>
    <row r="7" spans="1:55" ht="12.75">
      <c r="B7" s="2"/>
      <c r="C7" s="27"/>
      <c r="D7" s="27"/>
      <c r="E7" s="77"/>
    </row>
    <row r="8" spans="1:55" ht="12.75">
      <c r="B8" s="133" t="s">
        <v>154</v>
      </c>
      <c r="C8" s="133"/>
      <c r="D8" s="76"/>
      <c r="E8" s="78"/>
      <c r="F8" s="79"/>
      <c r="G8" s="80"/>
    </row>
    <row r="9" spans="1:55" ht="13.5" thickBot="1">
      <c r="B9" s="125" t="s">
        <v>129</v>
      </c>
      <c r="C9" s="125"/>
      <c r="D9" s="76"/>
      <c r="E9" s="78"/>
      <c r="F9" s="79"/>
      <c r="G9" s="80"/>
    </row>
    <row r="10" spans="1:55" ht="12" thickBot="1">
      <c r="B10" s="104" t="s">
        <v>0</v>
      </c>
      <c r="C10" s="103" t="s">
        <v>1</v>
      </c>
      <c r="D10" s="103" t="s">
        <v>1</v>
      </c>
      <c r="E10" s="81"/>
      <c r="F10" s="82"/>
      <c r="G10" s="82"/>
      <c r="H10" s="83"/>
    </row>
    <row r="11" spans="1:55" ht="16.5" customHeight="1" thickBot="1">
      <c r="B11" s="12"/>
      <c r="C11" s="134" t="s">
        <v>153</v>
      </c>
      <c r="D11" s="129" t="s">
        <v>77</v>
      </c>
      <c r="E11" s="82"/>
      <c r="F11" s="84"/>
      <c r="G11" s="85"/>
      <c r="H11" s="83"/>
    </row>
    <row r="12" spans="1:55" ht="12" thickBot="1">
      <c r="B12" s="13" t="s">
        <v>2</v>
      </c>
      <c r="C12" s="135"/>
      <c r="D12" s="130"/>
      <c r="E12" s="87"/>
      <c r="F12" s="88"/>
      <c r="G12" s="88"/>
    </row>
    <row r="13" spans="1:55" s="4" customFormat="1" ht="12.75">
      <c r="B13" s="53" t="s">
        <v>3</v>
      </c>
      <c r="C13" s="54">
        <f>C14+C17+C21+C22+C27</f>
        <v>0</v>
      </c>
      <c r="D13" s="54">
        <f>D14+D17+D21+D22+D27</f>
        <v>0</v>
      </c>
      <c r="E13" s="89"/>
      <c r="F13" s="90"/>
      <c r="G13" s="90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</row>
    <row r="14" spans="1:55" s="4" customFormat="1" ht="12.75">
      <c r="B14" s="45" t="s">
        <v>4</v>
      </c>
      <c r="C14" s="46">
        <f>SUM(C15:C16)</f>
        <v>0</v>
      </c>
      <c r="D14" s="47">
        <f>SUM(D15:D16)</f>
        <v>0</v>
      </c>
      <c r="E14" s="89"/>
      <c r="F14" s="90"/>
      <c r="G14" s="90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</row>
    <row r="15" spans="1:55" s="5" customFormat="1" ht="12.75">
      <c r="B15" s="10" t="s">
        <v>130</v>
      </c>
      <c r="C15" s="32">
        <v>0</v>
      </c>
      <c r="D15" s="28">
        <v>0</v>
      </c>
      <c r="E15" s="43"/>
      <c r="F15" s="44"/>
      <c r="G15" s="44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</row>
    <row r="16" spans="1:55" s="5" customFormat="1" ht="12.75">
      <c r="B16" s="10" t="s">
        <v>131</v>
      </c>
      <c r="C16" s="32">
        <v>0</v>
      </c>
      <c r="D16" s="28">
        <v>0</v>
      </c>
      <c r="E16" s="43"/>
      <c r="F16" s="44"/>
      <c r="G16" s="44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</row>
    <row r="17" spans="2:55" s="6" customFormat="1" ht="12.75">
      <c r="B17" s="48" t="s">
        <v>5</v>
      </c>
      <c r="C17" s="49">
        <f>C18+C19+C20</f>
        <v>0</v>
      </c>
      <c r="D17" s="50">
        <f>D18+D19+D20</f>
        <v>0</v>
      </c>
      <c r="E17" s="92"/>
      <c r="F17" s="93"/>
      <c r="G17" s="93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</row>
    <row r="18" spans="2:55" s="39" customFormat="1" ht="12.75">
      <c r="B18" s="40" t="s">
        <v>6</v>
      </c>
      <c r="C18" s="41">
        <v>0</v>
      </c>
      <c r="D18" s="42">
        <v>0</v>
      </c>
      <c r="E18" s="43"/>
      <c r="F18" s="44"/>
      <c r="G18" s="44"/>
    </row>
    <row r="19" spans="2:55" s="5" customFormat="1" ht="12.75">
      <c r="B19" s="10" t="s">
        <v>7</v>
      </c>
      <c r="C19" s="32">
        <v>0</v>
      </c>
      <c r="D19" s="28">
        <v>0</v>
      </c>
      <c r="E19" s="43"/>
      <c r="F19" s="44"/>
      <c r="G19" s="44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</row>
    <row r="20" spans="2:55" s="5" customFormat="1" ht="12.75">
      <c r="B20" s="10" t="s">
        <v>8</v>
      </c>
      <c r="C20" s="32">
        <v>0</v>
      </c>
      <c r="D20" s="28">
        <v>0</v>
      </c>
      <c r="E20" s="43"/>
      <c r="F20" s="44"/>
      <c r="G20" s="44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</row>
    <row r="21" spans="2:55" s="4" customFormat="1" ht="12.75">
      <c r="B21" s="45" t="s">
        <v>9</v>
      </c>
      <c r="C21" s="46">
        <v>0</v>
      </c>
      <c r="D21" s="47">
        <v>0</v>
      </c>
      <c r="E21" s="89"/>
      <c r="F21" s="90"/>
      <c r="G21" s="90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</row>
    <row r="22" spans="2:55" s="4" customFormat="1" ht="12.75">
      <c r="B22" s="45" t="s">
        <v>10</v>
      </c>
      <c r="C22" s="46">
        <f>C23+C24+C25+C26</f>
        <v>0</v>
      </c>
      <c r="D22" s="47">
        <f>D23+D24+D25+D26</f>
        <v>0</v>
      </c>
      <c r="E22" s="89"/>
      <c r="F22" s="90"/>
      <c r="G22" s="90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</row>
    <row r="23" spans="2:55" s="5" customFormat="1" ht="12.75">
      <c r="B23" s="10" t="s">
        <v>11</v>
      </c>
      <c r="C23" s="32">
        <v>0</v>
      </c>
      <c r="D23" s="28">
        <v>0</v>
      </c>
      <c r="E23" s="43"/>
      <c r="F23" s="44"/>
      <c r="G23" s="44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</row>
    <row r="24" spans="2:55" s="5" customFormat="1" ht="12.75">
      <c r="B24" s="10" t="s">
        <v>12</v>
      </c>
      <c r="C24" s="32">
        <v>0</v>
      </c>
      <c r="D24" s="28">
        <v>0</v>
      </c>
      <c r="E24" s="43"/>
      <c r="F24" s="44"/>
      <c r="G24" s="44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</row>
    <row r="25" spans="2:55" s="33" customFormat="1" ht="12.75">
      <c r="B25" s="10" t="s">
        <v>13</v>
      </c>
      <c r="C25" s="32">
        <v>0</v>
      </c>
      <c r="D25" s="28">
        <v>0</v>
      </c>
      <c r="E25" s="43"/>
      <c r="F25" s="44"/>
      <c r="G25" s="44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</row>
    <row r="26" spans="2:55" s="5" customFormat="1" ht="12.75">
      <c r="B26" s="10" t="s">
        <v>14</v>
      </c>
      <c r="C26" s="32">
        <v>0</v>
      </c>
      <c r="D26" s="28">
        <v>0</v>
      </c>
      <c r="E26" s="51"/>
      <c r="F26" s="44"/>
      <c r="G26" s="44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</row>
    <row r="27" spans="2:55" s="6" customFormat="1" ht="12.75">
      <c r="B27" s="48" t="s">
        <v>15</v>
      </c>
      <c r="C27" s="49">
        <v>0</v>
      </c>
      <c r="D27" s="50">
        <v>0</v>
      </c>
      <c r="E27" s="92"/>
      <c r="F27" s="93"/>
      <c r="G27" s="93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</row>
    <row r="28" spans="2:55" s="4" customFormat="1" ht="12.75">
      <c r="B28" s="20" t="s">
        <v>16</v>
      </c>
      <c r="C28" s="21">
        <f>C29+C35+C43+C51</f>
        <v>40062.819999999992</v>
      </c>
      <c r="D28" s="31">
        <f>D29+D35+D43+D51</f>
        <v>22368.71</v>
      </c>
      <c r="E28" s="89"/>
      <c r="F28" s="90"/>
      <c r="G28" s="90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</row>
    <row r="29" spans="2:55" s="6" customFormat="1" ht="12.75">
      <c r="B29" s="48" t="s">
        <v>17</v>
      </c>
      <c r="C29" s="49">
        <f>SUM(C30:C34)</f>
        <v>2942.49</v>
      </c>
      <c r="D29" s="50">
        <f>SUM(D30:D34)</f>
        <v>178.17</v>
      </c>
      <c r="E29" s="92"/>
      <c r="F29" s="93"/>
      <c r="G29" s="93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</row>
    <row r="30" spans="2:55" s="5" customFormat="1" ht="12.75">
      <c r="B30" s="10" t="s">
        <v>18</v>
      </c>
      <c r="C30" s="32">
        <v>0</v>
      </c>
      <c r="D30" s="28">
        <v>0</v>
      </c>
      <c r="E30" s="43"/>
      <c r="F30" s="44"/>
      <c r="G30" s="44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</row>
    <row r="31" spans="2:55" s="5" customFormat="1" ht="12.75">
      <c r="B31" s="10" t="s">
        <v>19</v>
      </c>
      <c r="C31" s="32">
        <v>0</v>
      </c>
      <c r="D31" s="28">
        <v>0</v>
      </c>
      <c r="E31" s="43"/>
      <c r="F31" s="44"/>
      <c r="G31" s="44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</row>
    <row r="32" spans="2:55" s="5" customFormat="1" ht="12.75">
      <c r="B32" s="10" t="s">
        <v>20</v>
      </c>
      <c r="C32" s="32">
        <v>0</v>
      </c>
      <c r="D32" s="28">
        <v>0</v>
      </c>
      <c r="E32" s="43"/>
      <c r="F32" s="44"/>
      <c r="G32" s="44"/>
      <c r="H32" s="44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</row>
    <row r="33" spans="2:55" s="5" customFormat="1" ht="12.75">
      <c r="B33" s="10" t="s">
        <v>21</v>
      </c>
      <c r="C33" s="32">
        <v>2942.49</v>
      </c>
      <c r="D33" s="28">
        <v>178.17</v>
      </c>
      <c r="E33" s="43"/>
      <c r="F33" s="44"/>
      <c r="G33" s="44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</row>
    <row r="34" spans="2:55" s="5" customFormat="1" ht="12.75">
      <c r="B34" s="10" t="s">
        <v>22</v>
      </c>
      <c r="C34" s="32">
        <v>0</v>
      </c>
      <c r="D34" s="28">
        <v>0</v>
      </c>
      <c r="E34" s="43"/>
      <c r="F34" s="44"/>
      <c r="G34" s="44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</row>
    <row r="35" spans="2:55" s="4" customFormat="1" ht="12.75">
      <c r="B35" s="45" t="s">
        <v>23</v>
      </c>
      <c r="C35" s="46">
        <f>C36</f>
        <v>1264.81</v>
      </c>
      <c r="D35" s="47">
        <f>D36</f>
        <v>782.3599999999999</v>
      </c>
      <c r="E35" s="89"/>
      <c r="F35" s="90"/>
      <c r="G35" s="90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</row>
    <row r="36" spans="2:55" s="39" customFormat="1" ht="12.75">
      <c r="B36" s="40" t="s">
        <v>132</v>
      </c>
      <c r="C36" s="42">
        <f>C37+C40+C41+C42</f>
        <v>1264.81</v>
      </c>
      <c r="D36" s="42">
        <f>D37+D40+D41+D42</f>
        <v>782.3599999999999</v>
      </c>
      <c r="E36" s="43"/>
      <c r="F36" s="44"/>
      <c r="G36" s="44"/>
    </row>
    <row r="37" spans="2:55" s="39" customFormat="1" ht="12.75">
      <c r="B37" s="11" t="s">
        <v>71</v>
      </c>
      <c r="C37" s="41">
        <f>C38+C39</f>
        <v>1264.81</v>
      </c>
      <c r="D37" s="42">
        <f>D38+D39</f>
        <v>0</v>
      </c>
      <c r="E37" s="43"/>
      <c r="F37" s="44"/>
      <c r="G37" s="44"/>
    </row>
    <row r="38" spans="2:55" s="39" customFormat="1" ht="12.75">
      <c r="B38" s="10" t="s">
        <v>38</v>
      </c>
      <c r="C38" s="41">
        <v>1264.81</v>
      </c>
      <c r="D38" s="42">
        <v>0</v>
      </c>
      <c r="E38" s="43"/>
      <c r="F38" s="44"/>
      <c r="G38" s="44"/>
    </row>
    <row r="39" spans="2:55" s="39" customFormat="1" ht="12.75">
      <c r="B39" s="10" t="s">
        <v>39</v>
      </c>
      <c r="C39" s="41">
        <v>0</v>
      </c>
      <c r="D39" s="42">
        <v>0</v>
      </c>
      <c r="E39" s="43"/>
      <c r="F39" s="44"/>
      <c r="G39" s="44"/>
    </row>
    <row r="40" spans="2:55" s="39" customFormat="1" ht="22.5">
      <c r="B40" s="106" t="s">
        <v>72</v>
      </c>
      <c r="C40" s="41">
        <v>0</v>
      </c>
      <c r="D40" s="42">
        <v>0</v>
      </c>
      <c r="E40" s="43"/>
      <c r="F40" s="44"/>
      <c r="G40" s="44"/>
    </row>
    <row r="41" spans="2:55" s="39" customFormat="1" ht="12.75">
      <c r="B41" s="10" t="s">
        <v>73</v>
      </c>
      <c r="C41" s="41">
        <v>0</v>
      </c>
      <c r="D41" s="42">
        <f>620.68+61.68+100</f>
        <v>782.3599999999999</v>
      </c>
      <c r="E41" s="43"/>
      <c r="F41" s="44"/>
      <c r="G41" s="44"/>
    </row>
    <row r="42" spans="2:55" s="39" customFormat="1" ht="12.75">
      <c r="B42" s="10" t="s">
        <v>74</v>
      </c>
      <c r="C42" s="41">
        <v>0</v>
      </c>
      <c r="D42" s="42">
        <v>0</v>
      </c>
      <c r="E42" s="43"/>
      <c r="F42" s="44"/>
      <c r="G42" s="44"/>
    </row>
    <row r="43" spans="2:55" s="6" customFormat="1" ht="12.75">
      <c r="B43" s="48" t="s">
        <v>24</v>
      </c>
      <c r="C43" s="49">
        <f>C44+C50</f>
        <v>35855.519999999997</v>
      </c>
      <c r="D43" s="50">
        <f>D44+D50</f>
        <v>21408.18</v>
      </c>
      <c r="E43" s="92"/>
      <c r="F43" s="93"/>
      <c r="G43" s="93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</row>
    <row r="44" spans="2:55" s="5" customFormat="1" ht="12.75">
      <c r="B44" s="10" t="s">
        <v>25</v>
      </c>
      <c r="C44" s="32">
        <f>C45+C46</f>
        <v>35855.519999999997</v>
      </c>
      <c r="D44" s="32">
        <f>D45+D46</f>
        <v>21408.18</v>
      </c>
      <c r="E44" s="43"/>
      <c r="F44" s="44"/>
      <c r="G44" s="44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</row>
    <row r="45" spans="2:55" s="39" customFormat="1" ht="12.75">
      <c r="B45" s="40" t="s">
        <v>133</v>
      </c>
      <c r="C45" s="41">
        <v>0</v>
      </c>
      <c r="D45" s="42">
        <v>0</v>
      </c>
      <c r="E45" s="43"/>
      <c r="F45" s="44"/>
      <c r="G45" s="44"/>
    </row>
    <row r="46" spans="2:55" s="39" customFormat="1" ht="12.75">
      <c r="B46" s="40" t="s">
        <v>134</v>
      </c>
      <c r="C46" s="41">
        <f>C47+C48+C49</f>
        <v>35855.519999999997</v>
      </c>
      <c r="D46" s="41">
        <f>D47+D48+D49</f>
        <v>21408.18</v>
      </c>
      <c r="E46" s="43"/>
      <c r="F46" s="44"/>
      <c r="G46" s="44"/>
    </row>
    <row r="47" spans="2:55" s="5" customFormat="1" ht="12.75">
      <c r="B47" s="10" t="s">
        <v>26</v>
      </c>
      <c r="C47" s="32">
        <v>35855.519999999997</v>
      </c>
      <c r="D47" s="28">
        <v>21408.18</v>
      </c>
      <c r="E47" s="43"/>
      <c r="F47" s="44"/>
      <c r="G47" s="44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</row>
    <row r="48" spans="2:55" s="5" customFormat="1" ht="12.75">
      <c r="B48" s="10" t="s">
        <v>27</v>
      </c>
      <c r="C48" s="32">
        <v>0</v>
      </c>
      <c r="D48" s="28">
        <v>0</v>
      </c>
      <c r="E48" s="43"/>
      <c r="F48" s="44"/>
      <c r="G48" s="44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</row>
    <row r="49" spans="2:55" s="5" customFormat="1" ht="12.75">
      <c r="B49" s="10" t="s">
        <v>28</v>
      </c>
      <c r="C49" s="32">
        <v>0</v>
      </c>
      <c r="D49" s="28">
        <v>0</v>
      </c>
      <c r="E49" s="43"/>
      <c r="F49" s="44"/>
      <c r="G49" s="44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</row>
    <row r="50" spans="2:55" s="5" customFormat="1" ht="12.75">
      <c r="B50" s="16" t="s">
        <v>29</v>
      </c>
      <c r="C50" s="113">
        <v>0</v>
      </c>
      <c r="D50" s="38">
        <v>0</v>
      </c>
      <c r="E50" s="43"/>
      <c r="F50" s="44"/>
      <c r="G50" s="44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</row>
    <row r="51" spans="2:55" s="4" customFormat="1" ht="12.75">
      <c r="B51" s="45" t="s">
        <v>30</v>
      </c>
      <c r="C51" s="115">
        <v>0</v>
      </c>
      <c r="D51" s="114">
        <v>0</v>
      </c>
      <c r="E51" s="89"/>
      <c r="F51" s="90"/>
      <c r="G51" s="90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</row>
    <row r="52" spans="2:55" s="5" customFormat="1" ht="13.5" thickBot="1">
      <c r="B52" s="53" t="s">
        <v>135</v>
      </c>
      <c r="C52" s="54">
        <v>0</v>
      </c>
      <c r="D52" s="123">
        <v>0</v>
      </c>
      <c r="E52" s="43"/>
      <c r="F52" s="44"/>
      <c r="G52" s="44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</row>
    <row r="53" spans="2:55" s="7" customFormat="1" ht="13.5" thickBot="1">
      <c r="B53" s="22" t="s">
        <v>31</v>
      </c>
      <c r="C53" s="36">
        <f>C13+C28+C52</f>
        <v>40062.819999999992</v>
      </c>
      <c r="D53" s="35">
        <f>D13+D28+D52</f>
        <v>22368.71</v>
      </c>
      <c r="E53" s="87"/>
      <c r="F53" s="88"/>
      <c r="G53" s="88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</row>
    <row r="54" spans="2:55" s="7" customFormat="1" ht="12.75">
      <c r="B54" s="17"/>
      <c r="C54" s="18"/>
      <c r="D54" s="18"/>
      <c r="E54" s="87"/>
      <c r="F54" s="88"/>
      <c r="G54" s="88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</row>
    <row r="55" spans="2:55" s="7" customFormat="1" ht="12.75">
      <c r="B55" s="19"/>
      <c r="C55" s="122"/>
      <c r="D55" s="86"/>
      <c r="E55" s="87"/>
      <c r="F55" s="88"/>
      <c r="G55" s="88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</row>
    <row r="56" spans="2:55" s="7" customFormat="1" ht="12.75">
      <c r="B56" s="17"/>
      <c r="C56" s="18"/>
      <c r="D56" s="18"/>
      <c r="E56" s="87"/>
      <c r="F56" s="88"/>
      <c r="G56" s="88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</row>
    <row r="57" spans="2:55">
      <c r="B57" s="14"/>
      <c r="C57" s="3"/>
      <c r="D57" s="3"/>
      <c r="E57" s="51"/>
      <c r="F57" s="90"/>
      <c r="G57" s="90"/>
    </row>
    <row r="58" spans="2:55">
      <c r="B58" s="14"/>
      <c r="C58" s="14"/>
      <c r="D58" s="14"/>
      <c r="E58" s="51"/>
      <c r="F58" s="90"/>
      <c r="G58" s="90"/>
    </row>
    <row r="59" spans="2:55">
      <c r="B59" s="14"/>
      <c r="C59" s="14"/>
      <c r="D59" s="14"/>
      <c r="E59" s="51"/>
      <c r="F59" s="90"/>
      <c r="G59" s="90"/>
    </row>
    <row r="60" spans="2:55">
      <c r="B60" s="14"/>
      <c r="C60" s="8"/>
      <c r="D60" s="8"/>
      <c r="E60" s="51"/>
      <c r="F60" s="90"/>
      <c r="G60" s="90"/>
    </row>
    <row r="61" spans="2:55">
      <c r="C61" s="24"/>
      <c r="D61" s="24"/>
      <c r="E61" s="51"/>
      <c r="F61" s="90"/>
      <c r="G61" s="90"/>
    </row>
    <row r="62" spans="2:55">
      <c r="B62" s="56" t="s">
        <v>49</v>
      </c>
      <c r="C62" s="8"/>
      <c r="D62" s="8"/>
      <c r="E62" s="51"/>
      <c r="F62" s="90"/>
      <c r="G62" s="90"/>
    </row>
    <row r="63" spans="2:55">
      <c r="B63" s="56" t="s">
        <v>99</v>
      </c>
      <c r="C63" s="3"/>
      <c r="D63" s="3"/>
      <c r="E63" s="51"/>
      <c r="F63" s="90"/>
      <c r="G63" s="90"/>
    </row>
    <row r="64" spans="2:55">
      <c r="B64" t="s">
        <v>136</v>
      </c>
      <c r="C64" s="24"/>
      <c r="D64" s="24"/>
      <c r="E64" s="51"/>
      <c r="F64" s="90"/>
      <c r="G64" s="90"/>
    </row>
    <row r="65" spans="2:55">
      <c r="B65" s="23" t="s">
        <v>48</v>
      </c>
      <c r="C65" s="24"/>
      <c r="D65" s="24"/>
      <c r="E65" s="51"/>
      <c r="F65" s="90"/>
      <c r="G65" s="90"/>
    </row>
    <row r="66" spans="2:55" ht="12.75">
      <c r="B66" s="2"/>
      <c r="C66" s="8"/>
      <c r="D66" s="8"/>
      <c r="E66" s="51"/>
      <c r="F66" s="90"/>
      <c r="G66" s="90"/>
    </row>
    <row r="67" spans="2:55" ht="12.75">
      <c r="B67" s="2"/>
      <c r="C67" s="8"/>
      <c r="D67" s="8"/>
      <c r="E67" s="51"/>
      <c r="F67" s="90"/>
      <c r="G67" s="90"/>
    </row>
    <row r="68" spans="2:55">
      <c r="B68" s="133" t="str">
        <f>B8</f>
        <v xml:space="preserve">BILANS NA DZIEŃ 31.12.2018 r.  </v>
      </c>
      <c r="C68" s="133"/>
      <c r="D68" s="86"/>
      <c r="E68" s="51"/>
      <c r="F68" s="90"/>
      <c r="G68" s="90"/>
    </row>
    <row r="69" spans="2:55" ht="12" thickBot="1">
      <c r="B69" s="125" t="s">
        <v>129</v>
      </c>
      <c r="C69" s="125"/>
      <c r="D69" s="86"/>
      <c r="E69" s="51"/>
      <c r="F69" s="90"/>
      <c r="G69" s="90"/>
    </row>
    <row r="70" spans="2:55" ht="12" thickBot="1">
      <c r="B70" s="104" t="s">
        <v>0</v>
      </c>
      <c r="C70" s="103" t="s">
        <v>1</v>
      </c>
      <c r="D70" s="103" t="s">
        <v>1</v>
      </c>
      <c r="E70" s="51"/>
      <c r="F70" s="90"/>
      <c r="G70" s="90"/>
    </row>
    <row r="71" spans="2:55" ht="12" thickBot="1">
      <c r="B71" s="12"/>
      <c r="C71" s="136" t="s">
        <v>153</v>
      </c>
      <c r="D71" s="131" t="str">
        <f>D11</f>
        <v>31.12.2017 r.</v>
      </c>
      <c r="E71" s="51"/>
      <c r="F71" s="90"/>
      <c r="G71" s="90"/>
    </row>
    <row r="72" spans="2:55" ht="12" thickBot="1">
      <c r="B72" s="15" t="s">
        <v>32</v>
      </c>
      <c r="C72" s="137"/>
      <c r="D72" s="132"/>
      <c r="E72" s="51"/>
      <c r="F72" s="88"/>
      <c r="G72" s="90"/>
    </row>
    <row r="73" spans="2:55" s="4" customFormat="1" ht="12.75">
      <c r="B73" s="53" t="s">
        <v>137</v>
      </c>
      <c r="C73" s="55">
        <f>C74+C77+C78+C79</f>
        <v>39062.97</v>
      </c>
      <c r="D73" s="55">
        <f>D74+D77+D78+D79</f>
        <v>21455.220000000005</v>
      </c>
      <c r="E73" s="89"/>
      <c r="F73" s="90"/>
      <c r="G73" s="90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</row>
    <row r="74" spans="2:55" s="5" customFormat="1" ht="12.75">
      <c r="B74" s="10" t="s">
        <v>138</v>
      </c>
      <c r="C74" s="32">
        <f>C75+C76</f>
        <v>23636.910000000003</v>
      </c>
      <c r="D74" s="28">
        <f>D75+D76</f>
        <v>23636.910000000003</v>
      </c>
      <c r="E74" s="43"/>
      <c r="F74" s="44"/>
      <c r="G74" s="44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</row>
    <row r="75" spans="2:55" s="5" customFormat="1" ht="12.75">
      <c r="B75" s="40" t="s">
        <v>75</v>
      </c>
      <c r="C75" s="112">
        <v>0</v>
      </c>
      <c r="D75" s="105">
        <v>0</v>
      </c>
      <c r="E75" s="43"/>
      <c r="F75" s="44"/>
      <c r="G75" s="44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</row>
    <row r="76" spans="2:55" s="5" customFormat="1" ht="12.75">
      <c r="B76" s="40" t="s">
        <v>76</v>
      </c>
      <c r="C76" s="112">
        <f>4751.67+18885.24</f>
        <v>23636.910000000003</v>
      </c>
      <c r="D76" s="105">
        <f>4751.67+18885.24</f>
        <v>23636.910000000003</v>
      </c>
      <c r="E76" s="43"/>
      <c r="F76" s="44"/>
      <c r="G76" s="44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</row>
    <row r="77" spans="2:55" s="5" customFormat="1" ht="12.75">
      <c r="B77" s="10" t="s">
        <v>139</v>
      </c>
      <c r="C77" s="32">
        <v>0</v>
      </c>
      <c r="D77" s="28">
        <v>0</v>
      </c>
      <c r="E77" s="43"/>
      <c r="F77" s="44"/>
      <c r="G77" s="44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</row>
    <row r="78" spans="2:55" s="5" customFormat="1" ht="12.75">
      <c r="B78" s="10" t="s">
        <v>140</v>
      </c>
      <c r="C78" s="32">
        <v>-2181.69</v>
      </c>
      <c r="D78" s="28">
        <v>11766.33</v>
      </c>
      <c r="E78" s="43"/>
      <c r="F78" s="44"/>
      <c r="G78" s="44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</row>
    <row r="79" spans="2:55" s="5" customFormat="1" ht="12.75">
      <c r="B79" s="10" t="s">
        <v>141</v>
      </c>
      <c r="C79" s="32">
        <v>17607.75</v>
      </c>
      <c r="D79" s="28">
        <v>-13948.02</v>
      </c>
      <c r="E79" s="43"/>
      <c r="F79" s="44"/>
      <c r="G79" s="44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</row>
    <row r="80" spans="2:55" s="4" customFormat="1" ht="12.75">
      <c r="B80" s="20" t="s">
        <v>33</v>
      </c>
      <c r="C80" s="21">
        <f>C81+C82+C83+C95</f>
        <v>999.85</v>
      </c>
      <c r="D80" s="21">
        <f>D81+D82+D83+D95</f>
        <v>913.49</v>
      </c>
      <c r="E80" s="89"/>
      <c r="F80" s="90"/>
      <c r="G80" s="90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</row>
    <row r="81" spans="2:55" s="4" customFormat="1" ht="12.75">
      <c r="B81" s="45" t="s">
        <v>34</v>
      </c>
      <c r="C81" s="46">
        <v>0</v>
      </c>
      <c r="D81" s="47">
        <v>0</v>
      </c>
      <c r="E81" s="89"/>
      <c r="F81" s="90"/>
      <c r="G81" s="90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</row>
    <row r="82" spans="2:55" s="4" customFormat="1" ht="12.75">
      <c r="B82" s="45" t="s">
        <v>35</v>
      </c>
      <c r="C82" s="46">
        <v>0</v>
      </c>
      <c r="D82" s="47">
        <v>0</v>
      </c>
      <c r="E82" s="89"/>
      <c r="F82" s="90"/>
      <c r="G82" s="90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</row>
    <row r="83" spans="2:55" s="6" customFormat="1" ht="12.75">
      <c r="B83" s="48" t="s">
        <v>36</v>
      </c>
      <c r="C83" s="49">
        <f>C84</f>
        <v>999.85</v>
      </c>
      <c r="D83" s="49">
        <f>D84</f>
        <v>913.49</v>
      </c>
      <c r="E83" s="89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</row>
    <row r="84" spans="2:55" s="39" customFormat="1" ht="12.75">
      <c r="B84" s="40" t="s">
        <v>142</v>
      </c>
      <c r="C84" s="41">
        <f>C85+C86+C87+C90+C91+C92+C93+C94</f>
        <v>999.85</v>
      </c>
      <c r="D84" s="41">
        <f>D85+D86+D87+D90+D91+D92+D93+D94</f>
        <v>913.49</v>
      </c>
      <c r="E84" s="52"/>
      <c r="F84" s="44"/>
      <c r="G84" s="44"/>
    </row>
    <row r="85" spans="2:55" s="5" customFormat="1" ht="12.75">
      <c r="B85" s="10" t="s">
        <v>37</v>
      </c>
      <c r="C85" s="32">
        <v>0</v>
      </c>
      <c r="D85" s="28">
        <v>0</v>
      </c>
      <c r="E85" s="52"/>
      <c r="F85" s="44"/>
      <c r="G85" s="44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</row>
    <row r="86" spans="2:55" s="5" customFormat="1" ht="12.75">
      <c r="B86" s="10" t="s">
        <v>143</v>
      </c>
      <c r="C86" s="32">
        <v>0</v>
      </c>
      <c r="D86" s="28">
        <v>0</v>
      </c>
      <c r="E86" s="52"/>
      <c r="F86" s="44"/>
      <c r="G86" s="44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</row>
    <row r="87" spans="2:55" s="5" customFormat="1" ht="12.75" customHeight="1">
      <c r="B87" s="11" t="s">
        <v>150</v>
      </c>
      <c r="C87" s="34">
        <f>C88+C89</f>
        <v>999.85</v>
      </c>
      <c r="D87" s="34">
        <f>D88+D89</f>
        <v>913.49</v>
      </c>
      <c r="E87" s="52"/>
      <c r="F87" s="44"/>
      <c r="G87" s="44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2:55" s="5" customFormat="1" ht="12.75">
      <c r="B88" s="10" t="s">
        <v>38</v>
      </c>
      <c r="C88" s="112">
        <v>999.85</v>
      </c>
      <c r="D88" s="105">
        <v>913.49</v>
      </c>
      <c r="E88" s="52"/>
      <c r="F88" s="44"/>
      <c r="G88" s="44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</row>
    <row r="89" spans="2:55" s="5" customFormat="1" ht="12.75" customHeight="1">
      <c r="B89" s="10" t="s">
        <v>39</v>
      </c>
      <c r="C89" s="112">
        <v>0</v>
      </c>
      <c r="D89" s="105">
        <v>0</v>
      </c>
      <c r="E89" s="52"/>
      <c r="F89" s="44"/>
      <c r="G89" s="44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</row>
    <row r="90" spans="2:55" s="5" customFormat="1" ht="12.75">
      <c r="B90" s="10" t="s">
        <v>144</v>
      </c>
      <c r="C90" s="32">
        <v>0</v>
      </c>
      <c r="D90" s="28">
        <v>0</v>
      </c>
      <c r="E90" s="52"/>
      <c r="F90" s="44"/>
      <c r="G90" s="44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</row>
    <row r="91" spans="2:55" s="5" customFormat="1" ht="12.75">
      <c r="B91" s="10" t="s">
        <v>145</v>
      </c>
      <c r="C91" s="32">
        <v>0</v>
      </c>
      <c r="D91" s="28">
        <v>0</v>
      </c>
      <c r="E91" s="52"/>
      <c r="F91" s="44"/>
      <c r="G91" s="44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</row>
    <row r="92" spans="2:55" s="5" customFormat="1" ht="22.5">
      <c r="B92" s="106" t="s">
        <v>146</v>
      </c>
      <c r="C92" s="34">
        <v>0</v>
      </c>
      <c r="D92" s="29">
        <v>0</v>
      </c>
      <c r="E92" s="52"/>
      <c r="F92" s="44"/>
      <c r="G92" s="44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</row>
    <row r="93" spans="2:55" s="5" customFormat="1" ht="12.75">
      <c r="B93" s="10" t="s">
        <v>147</v>
      </c>
      <c r="C93" s="32">
        <v>0</v>
      </c>
      <c r="D93" s="28">
        <v>0</v>
      </c>
      <c r="E93" s="52"/>
      <c r="F93" s="44"/>
      <c r="G93" s="44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</row>
    <row r="94" spans="2:55" s="5" customFormat="1" ht="12.75">
      <c r="B94" s="10" t="s">
        <v>148</v>
      </c>
      <c r="C94" s="32">
        <v>0</v>
      </c>
      <c r="D94" s="28">
        <v>0</v>
      </c>
      <c r="E94" s="52"/>
      <c r="F94" s="44"/>
      <c r="G94" s="44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</row>
    <row r="95" spans="2:55" s="4" customFormat="1" ht="12.75">
      <c r="B95" s="45" t="s">
        <v>40</v>
      </c>
      <c r="C95" s="46">
        <f>C96</f>
        <v>0</v>
      </c>
      <c r="D95" s="46">
        <f>D96</f>
        <v>0</v>
      </c>
      <c r="E95" s="89"/>
      <c r="F95" s="90"/>
      <c r="G95" s="90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</row>
    <row r="96" spans="2:55" s="5" customFormat="1" ht="12.75">
      <c r="B96" s="10" t="s">
        <v>149</v>
      </c>
      <c r="C96" s="32">
        <f>C97+C98</f>
        <v>0</v>
      </c>
      <c r="D96" s="32">
        <f>D97+D98</f>
        <v>0</v>
      </c>
      <c r="E96" s="52"/>
      <c r="F96" s="44"/>
      <c r="G96" s="44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</row>
    <row r="97" spans="1:55" s="5" customFormat="1" ht="12.75">
      <c r="B97" s="16" t="s">
        <v>41</v>
      </c>
      <c r="C97" s="113">
        <v>0</v>
      </c>
      <c r="D97" s="38">
        <v>0</v>
      </c>
      <c r="E97" s="52"/>
      <c r="F97" s="44"/>
      <c r="G97" s="44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</row>
    <row r="98" spans="1:55" s="5" customFormat="1" ht="13.5" thickBot="1">
      <c r="B98" s="16" t="s">
        <v>42</v>
      </c>
      <c r="C98" s="113">
        <v>0</v>
      </c>
      <c r="D98" s="38">
        <v>0</v>
      </c>
      <c r="E98" s="52"/>
      <c r="F98" s="44"/>
      <c r="G98" s="44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</row>
    <row r="99" spans="1:55" s="7" customFormat="1" ht="13.5" thickBot="1">
      <c r="B99" s="22" t="s">
        <v>43</v>
      </c>
      <c r="C99" s="35">
        <f>C73+C80</f>
        <v>40062.82</v>
      </c>
      <c r="D99" s="35">
        <f>D73+D80</f>
        <v>22368.710000000006</v>
      </c>
      <c r="E99" s="89"/>
      <c r="F99" s="88"/>
      <c r="G99" s="88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</row>
    <row r="100" spans="1:55" s="116" customFormat="1">
      <c r="B100" s="117" t="s">
        <v>44</v>
      </c>
      <c r="C100" s="118">
        <f>SUM(C99-C53)</f>
        <v>7.2759576141834259E-12</v>
      </c>
      <c r="D100" s="118">
        <f>SUM(D99-D53)</f>
        <v>7.2759576141834259E-12</v>
      </c>
      <c r="E100" s="119"/>
      <c r="F100" s="120"/>
      <c r="G100" s="120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</row>
    <row r="101" spans="1:55">
      <c r="B101" s="23"/>
      <c r="C101" s="37"/>
      <c r="D101" s="37"/>
      <c r="E101" s="97"/>
    </row>
    <row r="102" spans="1:55">
      <c r="B102" s="19" t="s">
        <v>155</v>
      </c>
      <c r="C102" s="122"/>
      <c r="D102" s="96"/>
      <c r="E102" s="98"/>
    </row>
    <row r="103" spans="1:55">
      <c r="B103" s="17"/>
      <c r="C103" s="18"/>
      <c r="D103" s="18"/>
      <c r="E103" s="98"/>
    </row>
    <row r="104" spans="1:55">
      <c r="B104" s="14" t="s">
        <v>46</v>
      </c>
      <c r="C104" s="8"/>
      <c r="D104" s="8"/>
      <c r="E104" s="98"/>
    </row>
    <row r="105" spans="1:55">
      <c r="B105" s="9" t="s">
        <v>47</v>
      </c>
      <c r="C105" s="14"/>
      <c r="D105" s="14"/>
      <c r="E105" s="98"/>
    </row>
    <row r="106" spans="1:55">
      <c r="B106" s="9"/>
      <c r="C106" s="14"/>
      <c r="D106" s="14"/>
      <c r="E106" s="98"/>
    </row>
    <row r="107" spans="1:55">
      <c r="C107" s="3" t="s">
        <v>45</v>
      </c>
      <c r="D107" s="3" t="s">
        <v>45</v>
      </c>
      <c r="E107" s="98"/>
    </row>
    <row r="108" spans="1:55">
      <c r="B108" s="56" t="s">
        <v>49</v>
      </c>
      <c r="C108" s="3"/>
      <c r="D108" s="3"/>
    </row>
    <row r="109" spans="1:55">
      <c r="B109" t="s">
        <v>99</v>
      </c>
      <c r="C109" s="3"/>
      <c r="D109" s="3"/>
    </row>
    <row r="110" spans="1:55">
      <c r="A110" s="25"/>
      <c r="B110" t="s">
        <v>136</v>
      </c>
      <c r="C110" s="3"/>
      <c r="D110" s="3"/>
      <c r="E110" s="83"/>
    </row>
    <row r="111" spans="1:55">
      <c r="A111" s="25"/>
      <c r="B111" s="23" t="s">
        <v>48</v>
      </c>
      <c r="C111" s="3"/>
      <c r="D111" s="3"/>
      <c r="E111" s="83"/>
    </row>
    <row r="112" spans="1:55" ht="12.75">
      <c r="A112" s="25"/>
      <c r="B112" s="2"/>
      <c r="C112" s="3"/>
      <c r="D112" s="3"/>
      <c r="E112" s="83"/>
    </row>
    <row r="113" spans="1:55" ht="12.75">
      <c r="A113" s="25"/>
      <c r="B113" s="2"/>
      <c r="C113" s="3"/>
      <c r="D113" s="3"/>
      <c r="E113" s="83"/>
    </row>
    <row r="114" spans="1:55" s="56" customFormat="1">
      <c r="A114" s="58"/>
      <c r="B114" s="124" t="s">
        <v>151</v>
      </c>
      <c r="C114" s="124"/>
      <c r="D114" s="99"/>
      <c r="E114" s="100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101"/>
      <c r="AE114" s="101"/>
      <c r="AF114" s="101"/>
      <c r="AG114" s="101"/>
      <c r="AH114" s="101"/>
      <c r="AI114" s="101"/>
      <c r="AJ114" s="101"/>
      <c r="AK114" s="101"/>
      <c r="AL114" s="101"/>
      <c r="AM114" s="101"/>
      <c r="AN114" s="101"/>
      <c r="AO114" s="101"/>
      <c r="AP114" s="101"/>
      <c r="AQ114" s="101"/>
      <c r="AR114" s="101"/>
      <c r="AS114" s="101"/>
      <c r="AT114" s="101"/>
      <c r="AU114" s="101"/>
      <c r="AV114" s="101"/>
      <c r="AW114" s="101"/>
      <c r="AX114" s="101"/>
      <c r="AY114" s="101"/>
      <c r="AZ114" s="101"/>
      <c r="BA114" s="101"/>
      <c r="BB114" s="101"/>
      <c r="BC114" s="101"/>
    </row>
    <row r="115" spans="1:55" s="56" customFormat="1">
      <c r="A115" s="58"/>
      <c r="B115" s="125" t="s">
        <v>79</v>
      </c>
      <c r="C115" s="125"/>
      <c r="D115" s="99"/>
      <c r="E115" s="100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  <c r="AE115" s="101"/>
      <c r="AF115" s="101"/>
      <c r="AG115" s="101"/>
      <c r="AH115" s="101"/>
      <c r="AI115" s="101"/>
      <c r="AJ115" s="101"/>
      <c r="AK115" s="101"/>
      <c r="AL115" s="101"/>
      <c r="AM115" s="101"/>
      <c r="AN115" s="101"/>
      <c r="AO115" s="101"/>
      <c r="AP115" s="101"/>
      <c r="AQ115" s="101"/>
      <c r="AR115" s="101"/>
      <c r="AS115" s="101"/>
      <c r="AT115" s="101"/>
      <c r="AU115" s="101"/>
      <c r="AV115" s="101"/>
      <c r="AW115" s="101"/>
      <c r="AX115" s="101"/>
      <c r="AY115" s="101"/>
      <c r="AZ115" s="101"/>
      <c r="BA115" s="101"/>
      <c r="BB115" s="101"/>
      <c r="BC115" s="101"/>
    </row>
    <row r="116" spans="1:55" s="56" customFormat="1">
      <c r="A116" s="58"/>
      <c r="B116" s="126"/>
      <c r="C116" s="126"/>
      <c r="D116" s="99"/>
      <c r="E116" s="100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101"/>
      <c r="AE116" s="101"/>
      <c r="AF116" s="101"/>
      <c r="AG116" s="101"/>
      <c r="AH116" s="101"/>
      <c r="AI116" s="101"/>
      <c r="AJ116" s="101"/>
      <c r="AK116" s="101"/>
      <c r="AL116" s="101"/>
      <c r="AM116" s="101"/>
      <c r="AN116" s="101"/>
      <c r="AO116" s="101"/>
      <c r="AP116" s="101"/>
      <c r="AQ116" s="101"/>
      <c r="AR116" s="101"/>
      <c r="AS116" s="101"/>
      <c r="AT116" s="101"/>
      <c r="AU116" s="101"/>
      <c r="AV116" s="101"/>
      <c r="AW116" s="101"/>
      <c r="AX116" s="101"/>
      <c r="AY116" s="101"/>
      <c r="AZ116" s="101"/>
      <c r="BA116" s="101"/>
      <c r="BB116" s="101"/>
      <c r="BC116" s="101"/>
    </row>
    <row r="117" spans="1:55" s="56" customFormat="1" ht="22.5">
      <c r="A117" s="127" t="s">
        <v>50</v>
      </c>
      <c r="B117" s="128" t="s">
        <v>0</v>
      </c>
      <c r="C117" s="59" t="s">
        <v>152</v>
      </c>
      <c r="D117" s="59" t="s">
        <v>78</v>
      </c>
      <c r="E117" s="100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  <c r="AD117" s="101"/>
      <c r="AE117" s="101"/>
      <c r="AF117" s="101"/>
      <c r="AG117" s="101"/>
      <c r="AH117" s="101"/>
      <c r="AI117" s="101"/>
      <c r="AJ117" s="101"/>
      <c r="AK117" s="101"/>
      <c r="AL117" s="101"/>
      <c r="AM117" s="101"/>
      <c r="AN117" s="101"/>
      <c r="AO117" s="101"/>
      <c r="AP117" s="101"/>
      <c r="AQ117" s="101"/>
      <c r="AR117" s="101"/>
      <c r="AS117" s="101"/>
      <c r="AT117" s="101"/>
      <c r="AU117" s="101"/>
      <c r="AV117" s="101"/>
      <c r="AW117" s="101"/>
      <c r="AX117" s="101"/>
      <c r="AY117" s="101"/>
      <c r="AZ117" s="101"/>
      <c r="BA117" s="101"/>
      <c r="BB117" s="101"/>
      <c r="BC117" s="101"/>
    </row>
    <row r="118" spans="1:55" s="56" customFormat="1">
      <c r="A118" s="127"/>
      <c r="B118" s="128"/>
      <c r="C118" s="102"/>
      <c r="D118" s="102"/>
      <c r="E118" s="100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D118" s="101"/>
      <c r="AE118" s="101"/>
      <c r="AF118" s="101"/>
      <c r="AG118" s="101"/>
      <c r="AH118" s="101"/>
      <c r="AI118" s="101"/>
      <c r="AJ118" s="101"/>
      <c r="AK118" s="101"/>
      <c r="AL118" s="101"/>
      <c r="AM118" s="101"/>
      <c r="AN118" s="101"/>
      <c r="AO118" s="101"/>
      <c r="AP118" s="101"/>
      <c r="AQ118" s="101"/>
      <c r="AR118" s="101"/>
      <c r="AS118" s="101"/>
      <c r="AT118" s="101"/>
      <c r="AU118" s="101"/>
      <c r="AV118" s="101"/>
      <c r="AW118" s="101"/>
      <c r="AX118" s="101"/>
      <c r="AY118" s="101"/>
      <c r="AZ118" s="101"/>
      <c r="BA118" s="101"/>
      <c r="BB118" s="101"/>
      <c r="BC118" s="101"/>
    </row>
    <row r="119" spans="1:55" s="56" customFormat="1">
      <c r="A119" s="61">
        <v>1</v>
      </c>
      <c r="B119" s="62">
        <v>2</v>
      </c>
      <c r="C119" s="60">
        <v>4</v>
      </c>
      <c r="D119" s="60">
        <v>4</v>
      </c>
      <c r="E119" s="100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  <c r="AF119" s="101"/>
      <c r="AG119" s="101"/>
      <c r="AH119" s="101"/>
      <c r="AI119" s="101"/>
      <c r="AJ119" s="101"/>
      <c r="AK119" s="101"/>
      <c r="AL119" s="101"/>
      <c r="AM119" s="101"/>
      <c r="AN119" s="101"/>
      <c r="AO119" s="101"/>
      <c r="AP119" s="101"/>
      <c r="AQ119" s="101"/>
      <c r="AR119" s="101"/>
      <c r="AS119" s="101"/>
      <c r="AT119" s="101"/>
      <c r="AU119" s="101"/>
      <c r="AV119" s="101"/>
      <c r="AW119" s="101"/>
      <c r="AX119" s="101"/>
      <c r="AY119" s="101"/>
      <c r="AZ119" s="101"/>
      <c r="BA119" s="101"/>
      <c r="BB119" s="101"/>
      <c r="BC119" s="101"/>
    </row>
    <row r="120" spans="1:55" s="56" customFormat="1" ht="15" customHeight="1">
      <c r="A120" s="66" t="s">
        <v>51</v>
      </c>
      <c r="B120" s="67" t="s">
        <v>80</v>
      </c>
      <c r="C120" s="68">
        <f>C121+C127+C128</f>
        <v>57506.29</v>
      </c>
      <c r="D120" s="68">
        <f>D121+D127+D128</f>
        <v>63212.33</v>
      </c>
      <c r="E120" s="100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  <c r="AF120" s="101"/>
      <c r="AG120" s="101"/>
      <c r="AH120" s="101"/>
      <c r="AI120" s="101"/>
      <c r="AJ120" s="101"/>
      <c r="AK120" s="101"/>
      <c r="AL120" s="101"/>
      <c r="AM120" s="101"/>
      <c r="AN120" s="101"/>
      <c r="AO120" s="101"/>
      <c r="AP120" s="101"/>
      <c r="AQ120" s="101"/>
      <c r="AR120" s="101"/>
      <c r="AS120" s="101"/>
      <c r="AT120" s="101"/>
      <c r="AU120" s="101"/>
      <c r="AV120" s="101"/>
      <c r="AW120" s="101"/>
      <c r="AX120" s="101"/>
      <c r="AY120" s="101"/>
      <c r="AZ120" s="101"/>
      <c r="BA120" s="101"/>
      <c r="BB120" s="101"/>
      <c r="BC120" s="101"/>
    </row>
    <row r="121" spans="1:55" s="56" customFormat="1">
      <c r="A121" s="65" t="s">
        <v>52</v>
      </c>
      <c r="B121" s="63" t="s">
        <v>81</v>
      </c>
      <c r="C121" s="64">
        <f>C122+C126</f>
        <v>57506.29</v>
      </c>
      <c r="D121" s="64">
        <f>D122+D126</f>
        <v>63212.33</v>
      </c>
      <c r="E121" s="100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  <c r="AE121" s="101"/>
      <c r="AF121" s="101"/>
      <c r="AG121" s="101"/>
      <c r="AH121" s="101"/>
      <c r="AI121" s="101"/>
      <c r="AJ121" s="101"/>
      <c r="AK121" s="101"/>
      <c r="AL121" s="101"/>
      <c r="AM121" s="101"/>
      <c r="AN121" s="101"/>
      <c r="AO121" s="101"/>
      <c r="AP121" s="101"/>
      <c r="AQ121" s="101"/>
      <c r="AR121" s="101"/>
      <c r="AS121" s="101"/>
      <c r="AT121" s="101"/>
      <c r="AU121" s="101"/>
      <c r="AV121" s="101"/>
      <c r="AW121" s="101"/>
      <c r="AX121" s="101"/>
      <c r="AY121" s="101"/>
      <c r="AZ121" s="101"/>
      <c r="BA121" s="101"/>
      <c r="BB121" s="101"/>
      <c r="BC121" s="101"/>
    </row>
    <row r="122" spans="1:55" s="56" customFormat="1">
      <c r="A122" s="65">
        <v>1</v>
      </c>
      <c r="B122" s="63" t="s">
        <v>110</v>
      </c>
      <c r="C122" s="64">
        <f>C123+C124+C125</f>
        <v>56682.79</v>
      </c>
      <c r="D122" s="64">
        <f>D123+D124+D125</f>
        <v>61656.44</v>
      </c>
      <c r="E122" s="100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  <c r="AF122" s="101"/>
      <c r="AG122" s="101"/>
      <c r="AH122" s="101"/>
      <c r="AI122" s="101"/>
      <c r="AJ122" s="101"/>
      <c r="AK122" s="101"/>
      <c r="AL122" s="101"/>
      <c r="AM122" s="101"/>
      <c r="AN122" s="101"/>
      <c r="AO122" s="101"/>
      <c r="AP122" s="101"/>
      <c r="AQ122" s="101"/>
      <c r="AR122" s="101"/>
      <c r="AS122" s="101"/>
      <c r="AT122" s="101"/>
      <c r="AU122" s="101"/>
      <c r="AV122" s="101"/>
      <c r="AW122" s="101"/>
      <c r="AX122" s="101"/>
      <c r="AY122" s="101"/>
      <c r="AZ122" s="101"/>
      <c r="BA122" s="101"/>
      <c r="BB122" s="101"/>
      <c r="BC122" s="101"/>
    </row>
    <row r="123" spans="1:55" s="56" customFormat="1">
      <c r="A123" s="65" t="s">
        <v>105</v>
      </c>
      <c r="B123" s="63" t="s">
        <v>108</v>
      </c>
      <c r="C123" s="64">
        <v>54282.79</v>
      </c>
      <c r="D123" s="64">
        <v>59494.44</v>
      </c>
      <c r="E123" s="100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  <c r="AE123" s="101"/>
      <c r="AF123" s="101"/>
      <c r="AG123" s="101"/>
      <c r="AH123" s="101"/>
      <c r="AI123" s="101"/>
      <c r="AJ123" s="101"/>
      <c r="AK123" s="101"/>
      <c r="AL123" s="101"/>
      <c r="AM123" s="101"/>
      <c r="AN123" s="101"/>
      <c r="AO123" s="101"/>
      <c r="AP123" s="101"/>
      <c r="AQ123" s="101"/>
      <c r="AR123" s="101"/>
      <c r="AS123" s="101"/>
      <c r="AT123" s="101"/>
      <c r="AU123" s="101"/>
      <c r="AV123" s="101"/>
      <c r="AW123" s="101"/>
      <c r="AX123" s="101"/>
      <c r="AY123" s="101"/>
      <c r="AZ123" s="101"/>
      <c r="BA123" s="101"/>
      <c r="BB123" s="101"/>
      <c r="BC123" s="101"/>
    </row>
    <row r="124" spans="1:55" s="56" customFormat="1">
      <c r="A124" s="65" t="s">
        <v>106</v>
      </c>
      <c r="B124" s="63" t="s">
        <v>109</v>
      </c>
      <c r="C124" s="64">
        <v>2400</v>
      </c>
      <c r="D124" s="64">
        <v>2162</v>
      </c>
      <c r="E124" s="100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  <c r="AC124" s="101"/>
      <c r="AD124" s="101"/>
      <c r="AE124" s="101"/>
      <c r="AF124" s="101"/>
      <c r="AG124" s="101"/>
      <c r="AH124" s="101"/>
      <c r="AI124" s="101"/>
      <c r="AJ124" s="101"/>
      <c r="AK124" s="101"/>
      <c r="AL124" s="101"/>
      <c r="AM124" s="101"/>
      <c r="AN124" s="101"/>
      <c r="AO124" s="101"/>
      <c r="AP124" s="101"/>
      <c r="AQ124" s="101"/>
      <c r="AR124" s="101"/>
      <c r="AS124" s="101"/>
      <c r="AT124" s="101"/>
      <c r="AU124" s="101"/>
      <c r="AV124" s="101"/>
      <c r="AW124" s="101"/>
      <c r="AX124" s="101"/>
      <c r="AY124" s="101"/>
      <c r="AZ124" s="101"/>
      <c r="BA124" s="101"/>
      <c r="BB124" s="101"/>
      <c r="BC124" s="101"/>
    </row>
    <row r="125" spans="1:55" s="56" customFormat="1">
      <c r="A125" s="65" t="s">
        <v>113</v>
      </c>
      <c r="B125" s="63" t="s">
        <v>114</v>
      </c>
      <c r="C125" s="64">
        <v>0</v>
      </c>
      <c r="D125" s="64">
        <v>0</v>
      </c>
      <c r="E125" s="100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  <c r="AE125" s="101"/>
      <c r="AF125" s="101"/>
      <c r="AG125" s="101"/>
      <c r="AH125" s="101"/>
      <c r="AI125" s="101"/>
      <c r="AJ125" s="101"/>
      <c r="AK125" s="101"/>
      <c r="AL125" s="101"/>
      <c r="AM125" s="101"/>
      <c r="AN125" s="101"/>
      <c r="AO125" s="101"/>
      <c r="AP125" s="101"/>
      <c r="AQ125" s="101"/>
      <c r="AR125" s="101"/>
      <c r="AS125" s="101"/>
      <c r="AT125" s="101"/>
      <c r="AU125" s="101"/>
      <c r="AV125" s="101"/>
      <c r="AW125" s="101"/>
      <c r="AX125" s="101"/>
      <c r="AY125" s="101"/>
      <c r="AZ125" s="101"/>
      <c r="BA125" s="101"/>
      <c r="BB125" s="101"/>
      <c r="BC125" s="101"/>
    </row>
    <row r="126" spans="1:55" s="56" customFormat="1">
      <c r="A126" s="65">
        <v>2</v>
      </c>
      <c r="B126" s="63" t="s">
        <v>107</v>
      </c>
      <c r="C126" s="64">
        <v>823.5</v>
      </c>
      <c r="D126" s="64">
        <v>1555.89</v>
      </c>
      <c r="E126" s="100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  <c r="AF126" s="101"/>
      <c r="AG126" s="101"/>
      <c r="AH126" s="101"/>
      <c r="AI126" s="101"/>
      <c r="AJ126" s="101"/>
      <c r="AK126" s="101"/>
      <c r="AL126" s="101"/>
      <c r="AM126" s="101"/>
      <c r="AN126" s="101"/>
      <c r="AO126" s="101"/>
      <c r="AP126" s="101"/>
      <c r="AQ126" s="101"/>
      <c r="AR126" s="101"/>
      <c r="AS126" s="101"/>
      <c r="AT126" s="101"/>
      <c r="AU126" s="101"/>
      <c r="AV126" s="101"/>
      <c r="AW126" s="101"/>
      <c r="AX126" s="101"/>
      <c r="AY126" s="101"/>
      <c r="AZ126" s="101"/>
      <c r="BA126" s="101"/>
      <c r="BB126" s="101"/>
      <c r="BC126" s="101"/>
    </row>
    <row r="127" spans="1:55" s="56" customFormat="1">
      <c r="A127" s="65" t="s">
        <v>53</v>
      </c>
      <c r="B127" s="63" t="s">
        <v>82</v>
      </c>
      <c r="C127" s="64">
        <v>0</v>
      </c>
      <c r="D127" s="64">
        <v>0</v>
      </c>
      <c r="E127" s="100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  <c r="AC127" s="101"/>
      <c r="AD127" s="101"/>
      <c r="AE127" s="101"/>
      <c r="AF127" s="101"/>
      <c r="AG127" s="101"/>
      <c r="AH127" s="101"/>
      <c r="AI127" s="101"/>
      <c r="AJ127" s="101"/>
      <c r="AK127" s="101"/>
      <c r="AL127" s="101"/>
      <c r="AM127" s="101"/>
      <c r="AN127" s="101"/>
      <c r="AO127" s="101"/>
      <c r="AP127" s="101"/>
      <c r="AQ127" s="101"/>
      <c r="AR127" s="101"/>
      <c r="AS127" s="101"/>
      <c r="AT127" s="101"/>
      <c r="AU127" s="101"/>
      <c r="AV127" s="101"/>
      <c r="AW127" s="101"/>
      <c r="AX127" s="101"/>
      <c r="AY127" s="101"/>
      <c r="AZ127" s="101"/>
      <c r="BA127" s="101"/>
      <c r="BB127" s="101"/>
      <c r="BC127" s="101"/>
    </row>
    <row r="128" spans="1:55" s="56" customFormat="1">
      <c r="A128" s="65" t="s">
        <v>62</v>
      </c>
      <c r="B128" s="63" t="s">
        <v>83</v>
      </c>
      <c r="C128" s="64">
        <v>0</v>
      </c>
      <c r="D128" s="64">
        <v>0</v>
      </c>
      <c r="E128" s="100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  <c r="AE128" s="101"/>
      <c r="AF128" s="101"/>
      <c r="AG128" s="101"/>
      <c r="AH128" s="101"/>
      <c r="AI128" s="101"/>
      <c r="AJ128" s="101"/>
      <c r="AK128" s="101"/>
      <c r="AL128" s="101"/>
      <c r="AM128" s="101"/>
      <c r="AN128" s="101"/>
      <c r="AO128" s="101"/>
      <c r="AP128" s="101"/>
      <c r="AQ128" s="101"/>
      <c r="AR128" s="101"/>
      <c r="AS128" s="101"/>
      <c r="AT128" s="101"/>
      <c r="AU128" s="101"/>
      <c r="AV128" s="101"/>
      <c r="AW128" s="101"/>
      <c r="AX128" s="101"/>
      <c r="AY128" s="101"/>
      <c r="AZ128" s="101"/>
      <c r="BA128" s="101"/>
      <c r="BB128" s="101"/>
      <c r="BC128" s="101"/>
    </row>
    <row r="129" spans="1:55" s="70" customFormat="1">
      <c r="A129" s="69" t="s">
        <v>54</v>
      </c>
      <c r="B129" s="67" t="s">
        <v>84</v>
      </c>
      <c r="C129" s="68">
        <f>C130+C133+C134</f>
        <v>42642.969999999994</v>
      </c>
      <c r="D129" s="68">
        <f>D130+D133+D134</f>
        <v>80039.710000000006</v>
      </c>
      <c r="E129" s="100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  <c r="AC129" s="101"/>
      <c r="AD129" s="101"/>
      <c r="AE129" s="101"/>
      <c r="AF129" s="101"/>
      <c r="AG129" s="101"/>
      <c r="AH129" s="101"/>
      <c r="AI129" s="101"/>
      <c r="AJ129" s="101"/>
      <c r="AK129" s="101"/>
      <c r="AL129" s="101"/>
      <c r="AM129" s="101"/>
      <c r="AN129" s="101"/>
      <c r="AO129" s="101"/>
      <c r="AP129" s="101"/>
      <c r="AQ129" s="101"/>
      <c r="AR129" s="101"/>
      <c r="AS129" s="101"/>
      <c r="AT129" s="101"/>
      <c r="AU129" s="101"/>
      <c r="AV129" s="101"/>
      <c r="AW129" s="101"/>
      <c r="AX129" s="101"/>
      <c r="AY129" s="101"/>
      <c r="AZ129" s="101"/>
      <c r="BA129" s="101"/>
      <c r="BB129" s="101"/>
      <c r="BC129" s="101"/>
    </row>
    <row r="130" spans="1:55" s="56" customFormat="1">
      <c r="A130" s="65" t="s">
        <v>55</v>
      </c>
      <c r="B130" s="63" t="s">
        <v>85</v>
      </c>
      <c r="C130" s="64">
        <f>C131+C132</f>
        <v>42642.969999999994</v>
      </c>
      <c r="D130" s="64">
        <f>D131+D132</f>
        <v>80039.710000000006</v>
      </c>
      <c r="E130" s="100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  <c r="AW130" s="101"/>
      <c r="AX130" s="101"/>
      <c r="AY130" s="101"/>
      <c r="AZ130" s="101"/>
      <c r="BA130" s="101"/>
      <c r="BB130" s="101"/>
      <c r="BC130" s="101"/>
    </row>
    <row r="131" spans="1:55" s="56" customFormat="1">
      <c r="A131" s="65">
        <v>1</v>
      </c>
      <c r="B131" s="63" t="s">
        <v>111</v>
      </c>
      <c r="C131" s="64">
        <v>42536.59</v>
      </c>
      <c r="D131" s="64">
        <v>79895.210000000006</v>
      </c>
      <c r="E131" s="100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  <c r="AF131" s="101"/>
      <c r="AG131" s="101"/>
      <c r="AH131" s="101"/>
      <c r="AI131" s="101"/>
      <c r="AJ131" s="101"/>
      <c r="AK131" s="101"/>
      <c r="AL131" s="101"/>
      <c r="AM131" s="101"/>
      <c r="AN131" s="101"/>
      <c r="AO131" s="101"/>
      <c r="AP131" s="101"/>
      <c r="AQ131" s="101"/>
      <c r="AR131" s="101"/>
      <c r="AS131" s="101"/>
      <c r="AT131" s="101"/>
      <c r="AU131" s="101"/>
      <c r="AV131" s="101"/>
      <c r="AW131" s="101"/>
      <c r="AX131" s="101"/>
      <c r="AY131" s="101"/>
      <c r="AZ131" s="101"/>
      <c r="BA131" s="101"/>
      <c r="BB131" s="101"/>
      <c r="BC131" s="101"/>
    </row>
    <row r="132" spans="1:55" s="56" customFormat="1">
      <c r="A132" s="65">
        <v>2</v>
      </c>
      <c r="B132" s="63" t="s">
        <v>112</v>
      </c>
      <c r="C132" s="64">
        <v>106.38</v>
      </c>
      <c r="D132" s="64">
        <v>144.5</v>
      </c>
      <c r="E132" s="100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  <c r="AW132" s="101"/>
      <c r="AX132" s="101"/>
      <c r="AY132" s="101"/>
      <c r="AZ132" s="101"/>
      <c r="BA132" s="101"/>
      <c r="BB132" s="101"/>
      <c r="BC132" s="101"/>
    </row>
    <row r="133" spans="1:55" s="56" customFormat="1">
      <c r="A133" s="65" t="s">
        <v>56</v>
      </c>
      <c r="B133" s="63" t="s">
        <v>86</v>
      </c>
      <c r="C133" s="73">
        <v>0</v>
      </c>
      <c r="D133" s="73">
        <v>0</v>
      </c>
      <c r="E133" s="100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  <c r="AF133" s="101"/>
      <c r="AG133" s="101"/>
      <c r="AH133" s="101"/>
      <c r="AI133" s="101"/>
      <c r="AJ133" s="101"/>
      <c r="AK133" s="101"/>
      <c r="AL133" s="101"/>
      <c r="AM133" s="101"/>
      <c r="AN133" s="101"/>
      <c r="AO133" s="101"/>
      <c r="AP133" s="101"/>
      <c r="AQ133" s="101"/>
      <c r="AR133" s="101"/>
      <c r="AS133" s="101"/>
      <c r="AT133" s="101"/>
      <c r="AU133" s="101"/>
      <c r="AV133" s="101"/>
      <c r="AW133" s="101"/>
      <c r="AX133" s="101"/>
      <c r="AY133" s="101"/>
      <c r="AZ133" s="101"/>
      <c r="BA133" s="101"/>
      <c r="BB133" s="101"/>
      <c r="BC133" s="101"/>
    </row>
    <row r="134" spans="1:55" s="56" customFormat="1">
      <c r="A134" s="65" t="s">
        <v>62</v>
      </c>
      <c r="B134" s="63" t="s">
        <v>87</v>
      </c>
      <c r="C134" s="73">
        <v>0</v>
      </c>
      <c r="D134" s="73">
        <v>0</v>
      </c>
      <c r="E134" s="100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  <c r="AF134" s="101"/>
      <c r="AG134" s="101"/>
      <c r="AH134" s="101"/>
      <c r="AI134" s="101"/>
      <c r="AJ134" s="101"/>
      <c r="AK134" s="101"/>
      <c r="AL134" s="101"/>
      <c r="AM134" s="101"/>
      <c r="AN134" s="101"/>
      <c r="AO134" s="101"/>
      <c r="AP134" s="101"/>
      <c r="AQ134" s="101"/>
      <c r="AR134" s="101"/>
      <c r="AS134" s="101"/>
      <c r="AT134" s="101"/>
      <c r="AU134" s="101"/>
      <c r="AV134" s="101"/>
      <c r="AW134" s="101"/>
      <c r="AX134" s="101"/>
      <c r="AY134" s="101"/>
      <c r="AZ134" s="101"/>
      <c r="BA134" s="101"/>
      <c r="BB134" s="101"/>
      <c r="BC134" s="101"/>
    </row>
    <row r="135" spans="1:55" s="70" customFormat="1" ht="13.5" customHeight="1">
      <c r="A135" s="71" t="s">
        <v>57</v>
      </c>
      <c r="B135" s="67" t="s">
        <v>88</v>
      </c>
      <c r="C135" s="68">
        <f>C120-C129</f>
        <v>14863.320000000007</v>
      </c>
      <c r="D135" s="68">
        <f>D120-D129</f>
        <v>-16827.380000000005</v>
      </c>
      <c r="E135" s="100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  <c r="AE135" s="101"/>
      <c r="AF135" s="101"/>
      <c r="AG135" s="101"/>
      <c r="AH135" s="101"/>
      <c r="AI135" s="101"/>
      <c r="AJ135" s="101"/>
      <c r="AK135" s="101"/>
      <c r="AL135" s="101"/>
      <c r="AM135" s="101"/>
      <c r="AN135" s="101"/>
      <c r="AO135" s="101"/>
      <c r="AP135" s="101"/>
      <c r="AQ135" s="101"/>
      <c r="AR135" s="101"/>
      <c r="AS135" s="101"/>
      <c r="AT135" s="101"/>
      <c r="AU135" s="101"/>
      <c r="AV135" s="101"/>
      <c r="AW135" s="101"/>
      <c r="AX135" s="101"/>
      <c r="AY135" s="101"/>
      <c r="AZ135" s="101"/>
      <c r="BA135" s="101"/>
      <c r="BB135" s="101"/>
      <c r="BC135" s="101"/>
    </row>
    <row r="136" spans="1:55" s="70" customFormat="1" ht="12" customHeight="1">
      <c r="A136" s="71" t="s">
        <v>58</v>
      </c>
      <c r="B136" s="67" t="s">
        <v>89</v>
      </c>
      <c r="C136" s="68">
        <f>C137+C138</f>
        <v>17652</v>
      </c>
      <c r="D136" s="68">
        <f>D137+D138</f>
        <v>12797.51</v>
      </c>
      <c r="E136" s="100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  <c r="AV136" s="101"/>
      <c r="AW136" s="101"/>
      <c r="AX136" s="101"/>
      <c r="AY136" s="101"/>
      <c r="AZ136" s="101"/>
      <c r="BA136" s="101"/>
      <c r="BB136" s="101"/>
      <c r="BC136" s="101"/>
    </row>
    <row r="137" spans="1:55" s="101" customFormat="1" ht="12" customHeight="1">
      <c r="A137" s="107" t="s">
        <v>55</v>
      </c>
      <c r="B137" s="108" t="s">
        <v>100</v>
      </c>
      <c r="C137" s="109">
        <v>0</v>
      </c>
      <c r="D137" s="109">
        <v>0</v>
      </c>
      <c r="E137" s="100"/>
    </row>
    <row r="138" spans="1:55" s="101" customFormat="1" ht="12" customHeight="1">
      <c r="A138" s="107" t="s">
        <v>56</v>
      </c>
      <c r="B138" s="108" t="s">
        <v>101</v>
      </c>
      <c r="C138" s="109">
        <v>17652</v>
      </c>
      <c r="D138" s="109">
        <v>12797.51</v>
      </c>
      <c r="E138" s="100"/>
    </row>
    <row r="139" spans="1:55" s="70" customFormat="1" ht="12.75" customHeight="1">
      <c r="A139" s="71" t="s">
        <v>59</v>
      </c>
      <c r="B139" s="67" t="s">
        <v>90</v>
      </c>
      <c r="C139" s="68">
        <f>C140+C141+C142</f>
        <v>8265.74</v>
      </c>
      <c r="D139" s="68">
        <f>D140+D141+D142</f>
        <v>5731.83</v>
      </c>
      <c r="E139" s="100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/>
      <c r="AF139" s="101"/>
      <c r="AG139" s="101"/>
      <c r="AH139" s="101"/>
      <c r="AI139" s="101"/>
      <c r="AJ139" s="101"/>
      <c r="AK139" s="101"/>
      <c r="AL139" s="101"/>
      <c r="AM139" s="101"/>
      <c r="AN139" s="101"/>
      <c r="AO139" s="101"/>
      <c r="AP139" s="101"/>
      <c r="AQ139" s="101"/>
      <c r="AR139" s="101"/>
      <c r="AS139" s="101"/>
      <c r="AT139" s="101"/>
      <c r="AU139" s="101"/>
      <c r="AV139" s="101"/>
      <c r="AW139" s="101"/>
      <c r="AX139" s="101"/>
      <c r="AY139" s="101"/>
      <c r="AZ139" s="101"/>
      <c r="BA139" s="101"/>
      <c r="BB139" s="101"/>
      <c r="BC139" s="101"/>
    </row>
    <row r="140" spans="1:55" s="101" customFormat="1" ht="12.75" customHeight="1">
      <c r="A140" s="107" t="s">
        <v>55</v>
      </c>
      <c r="B140" s="111" t="s">
        <v>102</v>
      </c>
      <c r="C140" s="109">
        <v>0</v>
      </c>
      <c r="D140" s="109">
        <v>0</v>
      </c>
      <c r="E140" s="100"/>
    </row>
    <row r="141" spans="1:55" s="101" customFormat="1" ht="12.75" customHeight="1">
      <c r="A141" s="107" t="s">
        <v>56</v>
      </c>
      <c r="B141" s="111" t="s">
        <v>103</v>
      </c>
      <c r="C141" s="109">
        <v>5465.8</v>
      </c>
      <c r="D141" s="109">
        <v>3913.08</v>
      </c>
      <c r="E141" s="100"/>
    </row>
    <row r="142" spans="1:55" s="101" customFormat="1" ht="12.75" customHeight="1">
      <c r="A142" s="107" t="s">
        <v>62</v>
      </c>
      <c r="B142" s="111" t="s">
        <v>104</v>
      </c>
      <c r="C142" s="109">
        <v>2799.94</v>
      </c>
      <c r="D142" s="109">
        <v>1818.75</v>
      </c>
      <c r="E142" s="100"/>
    </row>
    <row r="143" spans="1:55" s="70" customFormat="1" ht="13.5" customHeight="1">
      <c r="A143" s="71" t="s">
        <v>60</v>
      </c>
      <c r="B143" s="67" t="s">
        <v>91</v>
      </c>
      <c r="C143" s="68">
        <f>C136-C139</f>
        <v>9386.26</v>
      </c>
      <c r="D143" s="68">
        <f>D136-D139</f>
        <v>7065.68</v>
      </c>
      <c r="E143" s="100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  <c r="AV143" s="101"/>
      <c r="AW143" s="101"/>
      <c r="AX143" s="101"/>
      <c r="AY143" s="101"/>
      <c r="AZ143" s="101"/>
      <c r="BA143" s="101"/>
      <c r="BB143" s="101"/>
      <c r="BC143" s="101"/>
    </row>
    <row r="144" spans="1:55" s="70" customFormat="1" ht="12.75" customHeight="1">
      <c r="A144" s="71" t="s">
        <v>61</v>
      </c>
      <c r="B144" s="67" t="s">
        <v>92</v>
      </c>
      <c r="C144" s="68">
        <v>6668.94</v>
      </c>
      <c r="D144" s="68">
        <v>3786.33</v>
      </c>
      <c r="E144" s="100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</row>
    <row r="145" spans="1:55" s="56" customFormat="1">
      <c r="A145" s="71" t="s">
        <v>63</v>
      </c>
      <c r="B145" s="67" t="s">
        <v>128</v>
      </c>
      <c r="C145" s="68">
        <f>C135+C143-C144</f>
        <v>17580.64000000001</v>
      </c>
      <c r="D145" s="68">
        <f>D135+D143-D144</f>
        <v>-13548.030000000004</v>
      </c>
      <c r="E145" s="100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</row>
    <row r="146" spans="1:55" s="56" customFormat="1">
      <c r="A146" s="71" t="s">
        <v>55</v>
      </c>
      <c r="B146" s="67" t="s">
        <v>93</v>
      </c>
      <c r="C146" s="68">
        <f>C149</f>
        <v>30.19</v>
      </c>
      <c r="D146" s="68">
        <f>D149</f>
        <v>0.01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</row>
    <row r="147" spans="1:55" s="101" customFormat="1">
      <c r="A147" s="107" t="s">
        <v>55</v>
      </c>
      <c r="B147" s="111" t="s">
        <v>116</v>
      </c>
      <c r="C147" s="109">
        <v>0</v>
      </c>
      <c r="D147" s="109">
        <v>0</v>
      </c>
    </row>
    <row r="148" spans="1:55" s="101" customFormat="1">
      <c r="A148" s="107" t="s">
        <v>56</v>
      </c>
      <c r="B148" s="111" t="s">
        <v>118</v>
      </c>
      <c r="C148" s="109">
        <v>0</v>
      </c>
      <c r="D148" s="109">
        <v>0</v>
      </c>
    </row>
    <row r="149" spans="1:55" s="101" customFormat="1">
      <c r="A149" s="107" t="s">
        <v>62</v>
      </c>
      <c r="B149" s="111" t="s">
        <v>115</v>
      </c>
      <c r="C149" s="109">
        <v>30.19</v>
      </c>
      <c r="D149" s="109">
        <v>0.01</v>
      </c>
    </row>
    <row r="150" spans="1:55" s="56" customFormat="1">
      <c r="A150" s="71" t="s">
        <v>64</v>
      </c>
      <c r="B150" s="67" t="s">
        <v>94</v>
      </c>
      <c r="C150" s="68">
        <f>C151+C152+C153</f>
        <v>3.08</v>
      </c>
      <c r="D150" s="68">
        <f>D151+D152+D153</f>
        <v>400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</row>
    <row r="151" spans="1:55" s="101" customFormat="1">
      <c r="A151" s="107" t="s">
        <v>55</v>
      </c>
      <c r="B151" s="111" t="s">
        <v>117</v>
      </c>
      <c r="C151" s="109">
        <v>0</v>
      </c>
      <c r="D151" s="109">
        <v>0</v>
      </c>
    </row>
    <row r="152" spans="1:55" s="101" customFormat="1">
      <c r="A152" s="107" t="s">
        <v>56</v>
      </c>
      <c r="B152" s="111" t="s">
        <v>118</v>
      </c>
      <c r="C152" s="109">
        <v>0</v>
      </c>
      <c r="D152" s="109">
        <v>0</v>
      </c>
    </row>
    <row r="153" spans="1:55" s="101" customFormat="1">
      <c r="A153" s="107" t="s">
        <v>62</v>
      </c>
      <c r="B153" s="111" t="s">
        <v>119</v>
      </c>
      <c r="C153" s="109">
        <v>3.08</v>
      </c>
      <c r="D153" s="109">
        <v>400</v>
      </c>
    </row>
    <row r="154" spans="1:55" s="56" customFormat="1">
      <c r="A154" s="66" t="s">
        <v>65</v>
      </c>
      <c r="B154" s="67" t="s">
        <v>95</v>
      </c>
      <c r="C154" s="68">
        <f>C155+C156+C157+C158+C159</f>
        <v>0</v>
      </c>
      <c r="D154" s="68">
        <f>D155+D156+D157+D158+D159</f>
        <v>0</v>
      </c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  <c r="AC154" s="101"/>
      <c r="AD154" s="10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101"/>
      <c r="AP154" s="101"/>
      <c r="AQ154" s="101"/>
      <c r="AR154" s="101"/>
      <c r="AS154" s="101"/>
      <c r="AT154" s="101"/>
      <c r="AU154" s="101"/>
      <c r="AV154" s="101"/>
      <c r="AW154" s="101"/>
      <c r="AX154" s="101"/>
      <c r="AY154" s="101"/>
      <c r="AZ154" s="101"/>
      <c r="BA154" s="101"/>
      <c r="BB154" s="101"/>
      <c r="BC154" s="101"/>
    </row>
    <row r="155" spans="1:55" s="101" customFormat="1">
      <c r="A155" s="110" t="s">
        <v>55</v>
      </c>
      <c r="B155" s="108" t="s">
        <v>120</v>
      </c>
      <c r="C155" s="109">
        <v>0</v>
      </c>
      <c r="D155" s="109">
        <v>0</v>
      </c>
    </row>
    <row r="156" spans="1:55" s="101" customFormat="1">
      <c r="A156" s="110" t="s">
        <v>56</v>
      </c>
      <c r="B156" s="108" t="s">
        <v>121</v>
      </c>
      <c r="C156" s="109">
        <v>0</v>
      </c>
      <c r="D156" s="109">
        <v>0</v>
      </c>
    </row>
    <row r="157" spans="1:55" s="101" customFormat="1">
      <c r="A157" s="110" t="s">
        <v>62</v>
      </c>
      <c r="B157" s="108" t="s">
        <v>122</v>
      </c>
      <c r="C157" s="109">
        <v>0</v>
      </c>
      <c r="D157" s="109">
        <v>0</v>
      </c>
    </row>
    <row r="158" spans="1:55" s="101" customFormat="1">
      <c r="A158" s="110" t="s">
        <v>126</v>
      </c>
      <c r="B158" s="108" t="s">
        <v>123</v>
      </c>
      <c r="C158" s="109">
        <v>0</v>
      </c>
      <c r="D158" s="109">
        <v>0</v>
      </c>
    </row>
    <row r="159" spans="1:55" s="101" customFormat="1">
      <c r="A159" s="110" t="s">
        <v>127</v>
      </c>
      <c r="B159" s="108" t="s">
        <v>124</v>
      </c>
      <c r="C159" s="109">
        <v>0</v>
      </c>
      <c r="D159" s="109">
        <v>0</v>
      </c>
    </row>
    <row r="160" spans="1:55" s="56" customFormat="1">
      <c r="A160" s="66" t="s">
        <v>66</v>
      </c>
      <c r="B160" s="67" t="s">
        <v>96</v>
      </c>
      <c r="C160" s="68">
        <f>C161+C162+C163+C164</f>
        <v>0</v>
      </c>
      <c r="D160" s="68">
        <f>D161+D162+D163+D164</f>
        <v>0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101"/>
      <c r="AW160" s="101"/>
      <c r="AX160" s="101"/>
      <c r="AY160" s="101"/>
      <c r="AZ160" s="101"/>
      <c r="BA160" s="101"/>
      <c r="BB160" s="101"/>
      <c r="BC160" s="101"/>
    </row>
    <row r="161" spans="1:55" s="101" customFormat="1">
      <c r="A161" s="110" t="s">
        <v>55</v>
      </c>
      <c r="B161" s="108" t="s">
        <v>121</v>
      </c>
      <c r="C161" s="109">
        <v>0</v>
      </c>
      <c r="D161" s="109">
        <v>0</v>
      </c>
    </row>
    <row r="162" spans="1:55" s="101" customFormat="1">
      <c r="A162" s="110" t="s">
        <v>56</v>
      </c>
      <c r="B162" s="108" t="s">
        <v>125</v>
      </c>
      <c r="C162" s="109">
        <v>0</v>
      </c>
      <c r="D162" s="109">
        <v>0</v>
      </c>
    </row>
    <row r="163" spans="1:55" s="101" customFormat="1">
      <c r="A163" s="110" t="s">
        <v>62</v>
      </c>
      <c r="B163" s="108" t="s">
        <v>123</v>
      </c>
      <c r="C163" s="109">
        <v>0</v>
      </c>
      <c r="D163" s="109">
        <v>0</v>
      </c>
    </row>
    <row r="164" spans="1:55" s="101" customFormat="1">
      <c r="A164" s="110" t="s">
        <v>126</v>
      </c>
      <c r="B164" s="108" t="s">
        <v>124</v>
      </c>
      <c r="C164" s="109">
        <v>0</v>
      </c>
      <c r="D164" s="109">
        <v>0</v>
      </c>
    </row>
    <row r="165" spans="1:55" s="56" customFormat="1">
      <c r="A165" s="67" t="s">
        <v>67</v>
      </c>
      <c r="B165" s="67" t="s">
        <v>97</v>
      </c>
      <c r="C165" s="68">
        <f>C145+C146-C150+C154-C160</f>
        <v>17607.750000000007</v>
      </c>
      <c r="D165" s="68">
        <f>D145+D146-D150+D154-D160</f>
        <v>-13948.020000000004</v>
      </c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</row>
    <row r="166" spans="1:55" s="56" customFormat="1">
      <c r="A166" s="66" t="s">
        <v>68</v>
      </c>
      <c r="B166" s="67" t="s">
        <v>70</v>
      </c>
      <c r="C166" s="68">
        <v>0</v>
      </c>
      <c r="D166" s="68">
        <v>0</v>
      </c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  <c r="AC166" s="101"/>
      <c r="AD166" s="10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  <c r="AV166" s="101"/>
      <c r="AW166" s="101"/>
      <c r="AX166" s="101"/>
      <c r="AY166" s="101"/>
      <c r="AZ166" s="101"/>
      <c r="BA166" s="101"/>
      <c r="BB166" s="101"/>
      <c r="BC166" s="101"/>
    </row>
    <row r="167" spans="1:55" s="56" customFormat="1">
      <c r="A167" s="66" t="s">
        <v>69</v>
      </c>
      <c r="B167" s="67" t="s">
        <v>98</v>
      </c>
      <c r="C167" s="72">
        <f>C165-C166</f>
        <v>17607.750000000007</v>
      </c>
      <c r="D167" s="72">
        <f>D165-D166</f>
        <v>-13948.020000000004</v>
      </c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</row>
    <row r="168" spans="1:55" s="56" customFormat="1">
      <c r="C168" s="57"/>
      <c r="D168" s="57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</row>
    <row r="169" spans="1:55">
      <c r="B169" s="19" t="str">
        <f>B102</f>
        <v>Warszawa, dn. 31.03.2019 r.</v>
      </c>
      <c r="C169" s="122"/>
      <c r="D169" s="75"/>
    </row>
    <row r="170" spans="1:55">
      <c r="B170" s="17"/>
      <c r="C170" s="18"/>
      <c r="D170" s="18"/>
    </row>
    <row r="171" spans="1:55">
      <c r="B171" s="14" t="s">
        <v>46</v>
      </c>
      <c r="C171" s="8"/>
      <c r="D171" s="8"/>
    </row>
    <row r="172" spans="1:55">
      <c r="B172" s="9" t="s">
        <v>47</v>
      </c>
      <c r="C172" s="14"/>
      <c r="D172" s="14"/>
    </row>
    <row r="173" spans="1:55">
      <c r="B173" s="9"/>
      <c r="C173" s="14"/>
      <c r="D173" s="14"/>
    </row>
    <row r="174" spans="1:55">
      <c r="C174" s="3"/>
      <c r="D174" s="3"/>
    </row>
    <row r="175" spans="1:55">
      <c r="C175" s="3"/>
      <c r="D175" s="3"/>
    </row>
    <row r="176" spans="1:55">
      <c r="C176" s="3"/>
      <c r="D176" s="3"/>
    </row>
    <row r="177" spans="3:4">
      <c r="C177" s="3"/>
      <c r="D177" s="3"/>
    </row>
    <row r="178" spans="3:4">
      <c r="C178" s="3"/>
      <c r="D178" s="3"/>
    </row>
    <row r="179" spans="3:4">
      <c r="C179" s="3"/>
      <c r="D179" s="3"/>
    </row>
    <row r="180" spans="3:4">
      <c r="C180" s="3"/>
      <c r="D180" s="3"/>
    </row>
    <row r="181" spans="3:4">
      <c r="C181" s="3"/>
      <c r="D181" s="3"/>
    </row>
    <row r="182" spans="3:4">
      <c r="C182" s="3"/>
      <c r="D182" s="3"/>
    </row>
    <row r="183" spans="3:4">
      <c r="C183" s="3"/>
      <c r="D183" s="3"/>
    </row>
    <row r="184" spans="3:4">
      <c r="C184" s="3"/>
      <c r="D184" s="3"/>
    </row>
    <row r="185" spans="3:4">
      <c r="C185" s="3"/>
      <c r="D185" s="3"/>
    </row>
    <row r="186" spans="3:4">
      <c r="C186" s="3"/>
      <c r="D186" s="3"/>
    </row>
    <row r="187" spans="3:4">
      <c r="C187" s="3"/>
      <c r="D187" s="3"/>
    </row>
    <row r="188" spans="3:4">
      <c r="C188" s="3"/>
      <c r="D188" s="3"/>
    </row>
    <row r="189" spans="3:4">
      <c r="C189" s="3"/>
      <c r="D189" s="3"/>
    </row>
    <row r="190" spans="3:4">
      <c r="C190" s="3"/>
      <c r="D190" s="3"/>
    </row>
    <row r="191" spans="3:4">
      <c r="C191" s="3"/>
      <c r="D191" s="3"/>
    </row>
    <row r="192" spans="3:4">
      <c r="C192" s="3"/>
      <c r="D192" s="3"/>
    </row>
    <row r="193" spans="3:4">
      <c r="C193" s="3"/>
      <c r="D193" s="3"/>
    </row>
    <row r="194" spans="3:4">
      <c r="C194" s="3"/>
      <c r="D194" s="3"/>
    </row>
    <row r="195" spans="3:4">
      <c r="C195" s="3"/>
      <c r="D195" s="3"/>
    </row>
    <row r="196" spans="3:4">
      <c r="C196" s="3"/>
      <c r="D196" s="3"/>
    </row>
    <row r="197" spans="3:4">
      <c r="C197" s="3"/>
      <c r="D197" s="3"/>
    </row>
    <row r="198" spans="3:4">
      <c r="C198" s="3"/>
      <c r="D198" s="3"/>
    </row>
    <row r="199" spans="3:4">
      <c r="C199" s="3"/>
      <c r="D199" s="3"/>
    </row>
    <row r="200" spans="3:4">
      <c r="C200" s="3"/>
      <c r="D200" s="3"/>
    </row>
    <row r="201" spans="3:4">
      <c r="C201" s="3"/>
      <c r="D201" s="3"/>
    </row>
    <row r="202" spans="3:4">
      <c r="C202" s="3"/>
      <c r="D202" s="3"/>
    </row>
    <row r="203" spans="3:4">
      <c r="C203" s="3"/>
      <c r="D203" s="3"/>
    </row>
    <row r="204" spans="3:4">
      <c r="C204" s="3"/>
      <c r="D204" s="3"/>
    </row>
    <row r="205" spans="3:4">
      <c r="C205" s="3"/>
      <c r="D205" s="3"/>
    </row>
    <row r="206" spans="3:4">
      <c r="C206" s="3"/>
      <c r="D206" s="3"/>
    </row>
    <row r="207" spans="3:4">
      <c r="C207" s="3"/>
      <c r="D207" s="3"/>
    </row>
    <row r="208" spans="3:4">
      <c r="C208" s="3"/>
      <c r="D208" s="3"/>
    </row>
    <row r="209" spans="3:4">
      <c r="C209" s="3"/>
      <c r="D209" s="3"/>
    </row>
    <row r="210" spans="3:4">
      <c r="C210" s="3"/>
      <c r="D210" s="3"/>
    </row>
    <row r="211" spans="3:4">
      <c r="C211" s="3"/>
      <c r="D211" s="3"/>
    </row>
    <row r="212" spans="3:4">
      <c r="C212" s="3"/>
      <c r="D212" s="3"/>
    </row>
    <row r="213" spans="3:4">
      <c r="C213" s="3"/>
      <c r="D213" s="3"/>
    </row>
    <row r="214" spans="3:4">
      <c r="C214" s="3"/>
      <c r="D214" s="3"/>
    </row>
    <row r="215" spans="3:4">
      <c r="C215" s="3"/>
      <c r="D215" s="3"/>
    </row>
    <row r="216" spans="3:4">
      <c r="C216" s="3"/>
      <c r="D216" s="3"/>
    </row>
    <row r="217" spans="3:4">
      <c r="C217" s="3"/>
      <c r="D217" s="3"/>
    </row>
    <row r="218" spans="3:4">
      <c r="C218" s="3"/>
      <c r="D218" s="3"/>
    </row>
    <row r="219" spans="3:4">
      <c r="C219" s="3"/>
      <c r="D219" s="3"/>
    </row>
    <row r="220" spans="3:4">
      <c r="C220" s="3"/>
      <c r="D220" s="3"/>
    </row>
    <row r="221" spans="3:4">
      <c r="C221" s="3"/>
      <c r="D221" s="3"/>
    </row>
    <row r="222" spans="3:4">
      <c r="C222" s="3"/>
      <c r="D222" s="3"/>
    </row>
    <row r="223" spans="3:4">
      <c r="C223" s="3"/>
      <c r="D223" s="3"/>
    </row>
    <row r="224" spans="3:4">
      <c r="C224" s="3"/>
      <c r="D224" s="3"/>
    </row>
    <row r="225" spans="3:4">
      <c r="C225" s="3"/>
      <c r="D225" s="3"/>
    </row>
    <row r="226" spans="3:4">
      <c r="C226" s="3"/>
      <c r="D226" s="3"/>
    </row>
    <row r="227" spans="3:4">
      <c r="C227" s="3"/>
      <c r="D227" s="3"/>
    </row>
    <row r="228" spans="3:4">
      <c r="C228" s="3"/>
      <c r="D228" s="3"/>
    </row>
    <row r="229" spans="3:4">
      <c r="C229" s="3"/>
      <c r="D229" s="3"/>
    </row>
    <row r="230" spans="3:4">
      <c r="C230" s="3"/>
      <c r="D230" s="3"/>
    </row>
    <row r="231" spans="3:4">
      <c r="C231" s="3"/>
      <c r="D231" s="3"/>
    </row>
    <row r="232" spans="3:4">
      <c r="C232" s="3"/>
      <c r="D232" s="3"/>
    </row>
    <row r="233" spans="3:4">
      <c r="C233" s="3"/>
      <c r="D233" s="3"/>
    </row>
    <row r="234" spans="3:4">
      <c r="C234" s="3"/>
      <c r="D234" s="3"/>
    </row>
    <row r="235" spans="3:4">
      <c r="C235" s="3"/>
      <c r="D235" s="3"/>
    </row>
    <row r="236" spans="3:4">
      <c r="C236" s="3"/>
      <c r="D236" s="3"/>
    </row>
    <row r="237" spans="3:4">
      <c r="C237" s="3"/>
      <c r="D237" s="3"/>
    </row>
    <row r="238" spans="3:4">
      <c r="C238" s="3"/>
      <c r="D238" s="3"/>
    </row>
    <row r="239" spans="3:4">
      <c r="C239" s="3"/>
      <c r="D239" s="3"/>
    </row>
    <row r="240" spans="3:4">
      <c r="C240" s="3"/>
      <c r="D240" s="3"/>
    </row>
    <row r="241" spans="3:4">
      <c r="C241" s="3"/>
      <c r="D241" s="3"/>
    </row>
    <row r="242" spans="3:4">
      <c r="C242" s="3"/>
      <c r="D242" s="3"/>
    </row>
    <row r="243" spans="3:4">
      <c r="C243" s="3"/>
      <c r="D243" s="3"/>
    </row>
    <row r="244" spans="3:4">
      <c r="C244" s="3"/>
      <c r="D244" s="3"/>
    </row>
    <row r="245" spans="3:4">
      <c r="C245" s="3"/>
      <c r="D245" s="3"/>
    </row>
    <row r="246" spans="3:4">
      <c r="C246" s="3"/>
      <c r="D246" s="3"/>
    </row>
    <row r="247" spans="3:4">
      <c r="C247" s="3"/>
      <c r="D247" s="3"/>
    </row>
    <row r="248" spans="3:4">
      <c r="C248" s="3"/>
      <c r="D248" s="3"/>
    </row>
    <row r="249" spans="3:4">
      <c r="C249" s="3"/>
      <c r="D249" s="3"/>
    </row>
    <row r="250" spans="3:4">
      <c r="C250" s="3"/>
      <c r="D250" s="3"/>
    </row>
    <row r="251" spans="3:4">
      <c r="C251" s="3"/>
      <c r="D251" s="3"/>
    </row>
    <row r="252" spans="3:4">
      <c r="C252" s="3"/>
      <c r="D252" s="3"/>
    </row>
    <row r="253" spans="3:4">
      <c r="C253" s="3"/>
      <c r="D253" s="3"/>
    </row>
    <row r="254" spans="3:4">
      <c r="C254" s="3"/>
      <c r="D254" s="3"/>
    </row>
    <row r="255" spans="3:4">
      <c r="C255" s="3"/>
      <c r="D255" s="3"/>
    </row>
    <row r="256" spans="3:4">
      <c r="C256" s="3"/>
      <c r="D256" s="3"/>
    </row>
    <row r="257" spans="2:5">
      <c r="C257" s="3"/>
      <c r="D257" s="3"/>
    </row>
    <row r="258" spans="2:5">
      <c r="B258" s="25"/>
      <c r="C258" s="3"/>
      <c r="D258" s="3"/>
      <c r="E258" s="83"/>
    </row>
    <row r="259" spans="2:5">
      <c r="B259" s="25"/>
      <c r="C259" s="3"/>
      <c r="D259" s="3"/>
      <c r="E259" s="83"/>
    </row>
    <row r="260" spans="2:5">
      <c r="B260" s="25"/>
      <c r="C260" s="3"/>
      <c r="D260" s="3"/>
      <c r="E260" s="83"/>
    </row>
    <row r="261" spans="2:5">
      <c r="B261" s="25"/>
      <c r="C261" s="3"/>
      <c r="D261" s="3"/>
      <c r="E261" s="83"/>
    </row>
    <row r="262" spans="2:5">
      <c r="B262" s="25"/>
      <c r="C262" s="3"/>
      <c r="D262" s="3"/>
      <c r="E262" s="83"/>
    </row>
    <row r="263" spans="2:5">
      <c r="B263" s="25"/>
      <c r="C263" s="3"/>
      <c r="D263" s="3"/>
      <c r="E263" s="83"/>
    </row>
    <row r="264" spans="2:5">
      <c r="B264" s="25"/>
      <c r="C264" s="3"/>
      <c r="D264" s="3"/>
      <c r="E264" s="83"/>
    </row>
    <row r="265" spans="2:5">
      <c r="B265" s="25"/>
      <c r="C265" s="3"/>
      <c r="D265" s="3"/>
      <c r="E265" s="83"/>
    </row>
    <row r="266" spans="2:5">
      <c r="B266" s="25"/>
      <c r="C266" s="3"/>
      <c r="D266" s="3"/>
      <c r="E266" s="83"/>
    </row>
    <row r="267" spans="2:5">
      <c r="B267" s="25"/>
      <c r="C267" s="3"/>
      <c r="D267" s="3"/>
      <c r="E267" s="83"/>
    </row>
    <row r="268" spans="2:5">
      <c r="B268" s="25"/>
      <c r="C268" s="3"/>
      <c r="D268" s="3"/>
      <c r="E268" s="83"/>
    </row>
    <row r="269" spans="2:5">
      <c r="B269" s="25"/>
      <c r="C269" s="3"/>
      <c r="D269" s="3"/>
      <c r="E269" s="83"/>
    </row>
    <row r="270" spans="2:5">
      <c r="B270" s="25"/>
      <c r="C270" s="3"/>
      <c r="D270" s="3"/>
      <c r="E270" s="83"/>
    </row>
    <row r="271" spans="2:5">
      <c r="B271" s="25"/>
      <c r="C271" s="3"/>
      <c r="D271" s="3"/>
      <c r="E271" s="83"/>
    </row>
    <row r="272" spans="2:5">
      <c r="B272" s="25"/>
      <c r="C272" s="3"/>
      <c r="D272" s="3"/>
      <c r="E272" s="83"/>
    </row>
    <row r="273" spans="2:5">
      <c r="B273" s="25"/>
      <c r="C273" s="3"/>
      <c r="D273" s="3"/>
      <c r="E273" s="83"/>
    </row>
    <row r="274" spans="2:5">
      <c r="B274" s="25"/>
      <c r="C274" s="3"/>
      <c r="D274" s="3"/>
      <c r="E274" s="83"/>
    </row>
    <row r="275" spans="2:5">
      <c r="B275" s="25"/>
      <c r="C275" s="3"/>
      <c r="D275" s="3"/>
      <c r="E275" s="83"/>
    </row>
    <row r="276" spans="2:5">
      <c r="B276" s="25"/>
      <c r="C276" s="3"/>
      <c r="D276" s="3"/>
      <c r="E276" s="83"/>
    </row>
    <row r="277" spans="2:5">
      <c r="B277" s="25"/>
      <c r="C277" s="3"/>
      <c r="D277" s="3"/>
      <c r="E277" s="83"/>
    </row>
    <row r="278" spans="2:5">
      <c r="B278" s="25"/>
      <c r="C278" s="3"/>
      <c r="D278" s="3"/>
      <c r="E278" s="83"/>
    </row>
    <row r="279" spans="2:5">
      <c r="B279" s="25"/>
      <c r="C279" s="3"/>
      <c r="D279" s="3"/>
      <c r="E279" s="83"/>
    </row>
    <row r="280" spans="2:5">
      <c r="B280" s="25"/>
      <c r="C280" s="3"/>
      <c r="D280" s="3"/>
      <c r="E280" s="83"/>
    </row>
    <row r="281" spans="2:5">
      <c r="B281" s="25"/>
      <c r="C281" s="3"/>
      <c r="D281" s="3"/>
      <c r="E281" s="83"/>
    </row>
    <row r="282" spans="2:5">
      <c r="B282" s="25"/>
      <c r="C282" s="3"/>
      <c r="D282" s="3"/>
      <c r="E282" s="83"/>
    </row>
    <row r="283" spans="2:5">
      <c r="B283" s="25"/>
      <c r="C283" s="3"/>
      <c r="D283" s="3"/>
      <c r="E283" s="83"/>
    </row>
    <row r="284" spans="2:5">
      <c r="B284" s="25"/>
      <c r="C284" s="3"/>
      <c r="D284" s="3"/>
      <c r="E284" s="83"/>
    </row>
    <row r="285" spans="2:5">
      <c r="B285" s="25"/>
      <c r="C285" s="3"/>
      <c r="D285" s="3"/>
      <c r="E285" s="83"/>
    </row>
    <row r="286" spans="2:5">
      <c r="B286" s="25"/>
      <c r="C286" s="3"/>
      <c r="D286" s="3"/>
      <c r="E286" s="83"/>
    </row>
    <row r="287" spans="2:5">
      <c r="B287" s="25"/>
      <c r="C287" s="3"/>
      <c r="D287" s="3"/>
      <c r="E287" s="83"/>
    </row>
    <row r="288" spans="2:5">
      <c r="B288" s="25"/>
      <c r="C288" s="3"/>
      <c r="D288" s="3"/>
      <c r="E288" s="83"/>
    </row>
    <row r="289" spans="2:5">
      <c r="B289" s="25"/>
      <c r="C289" s="3"/>
      <c r="D289" s="3"/>
      <c r="E289" s="83"/>
    </row>
    <row r="290" spans="2:5">
      <c r="B290" s="25"/>
      <c r="C290" s="3"/>
      <c r="D290" s="3"/>
      <c r="E290" s="83"/>
    </row>
    <row r="291" spans="2:5">
      <c r="B291" s="25"/>
      <c r="C291" s="3"/>
      <c r="D291" s="3"/>
      <c r="E291" s="83"/>
    </row>
    <row r="292" spans="2:5">
      <c r="B292" s="25"/>
      <c r="C292" s="3"/>
      <c r="D292" s="3"/>
      <c r="E292" s="83"/>
    </row>
    <row r="293" spans="2:5">
      <c r="B293" s="25"/>
      <c r="C293" s="3"/>
      <c r="D293" s="3"/>
      <c r="E293" s="83"/>
    </row>
    <row r="294" spans="2:5">
      <c r="B294" s="25"/>
      <c r="C294" s="3"/>
      <c r="D294" s="3"/>
      <c r="E294" s="83"/>
    </row>
    <row r="295" spans="2:5">
      <c r="B295" s="25"/>
      <c r="C295" s="3"/>
      <c r="D295" s="3"/>
      <c r="E295" s="83"/>
    </row>
    <row r="296" spans="2:5">
      <c r="B296" s="25"/>
      <c r="C296" s="3"/>
      <c r="D296" s="3"/>
      <c r="E296" s="83"/>
    </row>
    <row r="297" spans="2:5">
      <c r="B297" s="25"/>
      <c r="C297" s="3"/>
      <c r="D297" s="3"/>
      <c r="E297" s="83"/>
    </row>
    <row r="298" spans="2:5">
      <c r="B298" s="25"/>
      <c r="C298" s="3"/>
      <c r="D298" s="3"/>
      <c r="E298" s="83"/>
    </row>
    <row r="299" spans="2:5">
      <c r="B299" s="25"/>
      <c r="C299" s="3"/>
      <c r="D299" s="3"/>
      <c r="E299" s="83"/>
    </row>
    <row r="300" spans="2:5">
      <c r="B300" s="25"/>
      <c r="C300" s="3"/>
      <c r="D300" s="3"/>
      <c r="E300" s="83"/>
    </row>
    <row r="301" spans="2:5">
      <c r="B301" s="25"/>
      <c r="C301" s="3"/>
      <c r="D301" s="3"/>
      <c r="E301" s="83"/>
    </row>
    <row r="302" spans="2:5">
      <c r="B302" s="25"/>
      <c r="C302" s="3"/>
      <c r="D302" s="3"/>
      <c r="E302" s="83"/>
    </row>
    <row r="303" spans="2:5">
      <c r="B303" s="25"/>
      <c r="C303" s="3"/>
      <c r="D303" s="3"/>
      <c r="E303" s="83"/>
    </row>
    <row r="304" spans="2:5">
      <c r="B304" s="25"/>
      <c r="C304" s="3"/>
      <c r="D304" s="3"/>
      <c r="E304" s="83"/>
    </row>
    <row r="305" spans="2:5">
      <c r="B305" s="25"/>
      <c r="C305" s="3"/>
      <c r="D305" s="3"/>
      <c r="E305" s="83"/>
    </row>
    <row r="306" spans="2:5">
      <c r="B306" s="25"/>
      <c r="C306" s="3"/>
      <c r="D306" s="3"/>
      <c r="E306" s="83"/>
    </row>
    <row r="307" spans="2:5">
      <c r="B307" s="25"/>
      <c r="C307" s="3"/>
      <c r="D307" s="3"/>
      <c r="E307" s="83"/>
    </row>
    <row r="308" spans="2:5">
      <c r="B308" s="25"/>
      <c r="C308" s="3"/>
      <c r="D308" s="3"/>
      <c r="E308" s="83"/>
    </row>
    <row r="309" spans="2:5">
      <c r="B309" s="25"/>
      <c r="C309" s="3"/>
      <c r="D309" s="3"/>
      <c r="E309" s="83"/>
    </row>
    <row r="310" spans="2:5">
      <c r="B310" s="25"/>
      <c r="C310" s="3"/>
      <c r="D310" s="3"/>
      <c r="E310" s="83"/>
    </row>
    <row r="311" spans="2:5">
      <c r="B311" s="25"/>
      <c r="C311" s="3"/>
      <c r="D311" s="3"/>
      <c r="E311" s="83"/>
    </row>
    <row r="312" spans="2:5">
      <c r="B312" s="25"/>
      <c r="C312" s="3"/>
      <c r="D312" s="3"/>
      <c r="E312" s="83"/>
    </row>
    <row r="313" spans="2:5">
      <c r="B313" s="25"/>
      <c r="C313" s="3"/>
      <c r="D313" s="3"/>
      <c r="E313" s="83"/>
    </row>
    <row r="314" spans="2:5">
      <c r="B314" s="25"/>
      <c r="C314" s="3"/>
      <c r="D314" s="3"/>
      <c r="E314" s="83"/>
    </row>
    <row r="315" spans="2:5">
      <c r="B315" s="25"/>
      <c r="C315" s="3"/>
      <c r="D315" s="3"/>
      <c r="E315" s="83"/>
    </row>
    <row r="316" spans="2:5">
      <c r="B316" s="25"/>
      <c r="C316" s="3"/>
      <c r="D316" s="3"/>
      <c r="E316" s="83"/>
    </row>
    <row r="317" spans="2:5">
      <c r="B317" s="25"/>
      <c r="C317" s="3"/>
      <c r="D317" s="3"/>
      <c r="E317" s="83"/>
    </row>
    <row r="318" spans="2:5">
      <c r="B318" s="25"/>
      <c r="C318" s="3"/>
      <c r="D318" s="3"/>
      <c r="E318" s="83"/>
    </row>
    <row r="319" spans="2:5">
      <c r="B319" s="25"/>
      <c r="C319" s="3"/>
      <c r="D319" s="3"/>
      <c r="E319" s="83"/>
    </row>
    <row r="320" spans="2:5">
      <c r="B320" s="25"/>
      <c r="C320" s="3"/>
      <c r="D320" s="3"/>
      <c r="E320" s="83"/>
    </row>
    <row r="321" spans="2:5">
      <c r="B321" s="25"/>
      <c r="C321" s="3"/>
      <c r="D321" s="3"/>
      <c r="E321" s="83"/>
    </row>
    <row r="322" spans="2:5">
      <c r="B322" s="25"/>
      <c r="C322" s="3"/>
      <c r="D322" s="3"/>
      <c r="E322" s="83"/>
    </row>
    <row r="323" spans="2:5">
      <c r="B323" s="25"/>
      <c r="C323" s="3"/>
      <c r="D323" s="3"/>
      <c r="E323" s="83"/>
    </row>
    <row r="324" spans="2:5">
      <c r="B324" s="25"/>
      <c r="C324" s="3"/>
      <c r="D324" s="3"/>
      <c r="E324" s="83"/>
    </row>
    <row r="325" spans="2:5">
      <c r="B325" s="25"/>
      <c r="C325" s="3"/>
      <c r="D325" s="3"/>
      <c r="E325" s="83"/>
    </row>
    <row r="326" spans="2:5">
      <c r="B326" s="25"/>
      <c r="C326" s="3"/>
      <c r="D326" s="3"/>
      <c r="E326" s="83"/>
    </row>
    <row r="327" spans="2:5">
      <c r="B327" s="25"/>
      <c r="C327" s="3"/>
      <c r="D327" s="3"/>
      <c r="E327" s="83"/>
    </row>
    <row r="328" spans="2:5">
      <c r="B328" s="25"/>
      <c r="C328" s="3"/>
      <c r="D328" s="3"/>
      <c r="E328" s="83"/>
    </row>
    <row r="329" spans="2:5">
      <c r="B329" s="25"/>
      <c r="C329" s="3"/>
      <c r="D329" s="3"/>
      <c r="E329" s="83"/>
    </row>
    <row r="330" spans="2:5">
      <c r="B330" s="25"/>
      <c r="C330" s="3"/>
      <c r="D330" s="3"/>
      <c r="E330" s="83"/>
    </row>
    <row r="331" spans="2:5">
      <c r="B331" s="25"/>
      <c r="C331" s="3"/>
      <c r="D331" s="3"/>
      <c r="E331" s="83"/>
    </row>
    <row r="332" spans="2:5">
      <c r="B332" s="25"/>
      <c r="C332" s="3"/>
      <c r="D332" s="3"/>
      <c r="E332" s="83"/>
    </row>
    <row r="333" spans="2:5">
      <c r="B333" s="25"/>
      <c r="C333" s="3"/>
      <c r="D333" s="3"/>
      <c r="E333" s="83"/>
    </row>
    <row r="334" spans="2:5">
      <c r="B334" s="25"/>
      <c r="C334" s="3"/>
      <c r="D334" s="3"/>
      <c r="E334" s="83"/>
    </row>
    <row r="335" spans="2:5">
      <c r="B335" s="25"/>
      <c r="C335" s="3"/>
      <c r="D335" s="3"/>
      <c r="E335" s="83"/>
    </row>
    <row r="336" spans="2:5">
      <c r="B336" s="25"/>
      <c r="C336" s="3"/>
      <c r="D336" s="3"/>
      <c r="E336" s="83"/>
    </row>
    <row r="337" spans="2:5">
      <c r="B337" s="25"/>
      <c r="C337" s="3"/>
      <c r="D337" s="3"/>
      <c r="E337" s="83"/>
    </row>
    <row r="338" spans="2:5">
      <c r="B338" s="25"/>
      <c r="C338" s="3"/>
      <c r="D338" s="3"/>
      <c r="E338" s="83"/>
    </row>
    <row r="339" spans="2:5">
      <c r="B339" s="25"/>
      <c r="C339" s="3"/>
      <c r="D339" s="3"/>
      <c r="E339" s="83"/>
    </row>
    <row r="340" spans="2:5">
      <c r="B340" s="25"/>
      <c r="C340" s="3"/>
      <c r="D340" s="3"/>
      <c r="E340" s="83"/>
    </row>
    <row r="341" spans="2:5">
      <c r="B341" s="25"/>
      <c r="C341" s="3"/>
      <c r="D341" s="3"/>
      <c r="E341" s="83"/>
    </row>
    <row r="342" spans="2:5">
      <c r="B342" s="25"/>
      <c r="C342" s="3"/>
      <c r="D342" s="3"/>
      <c r="E342" s="83"/>
    </row>
    <row r="343" spans="2:5">
      <c r="B343" s="25"/>
      <c r="C343" s="3"/>
      <c r="D343" s="3"/>
      <c r="E343" s="83"/>
    </row>
    <row r="344" spans="2:5">
      <c r="B344" s="25"/>
      <c r="C344" s="3"/>
      <c r="D344" s="3"/>
      <c r="E344" s="83"/>
    </row>
    <row r="345" spans="2:5">
      <c r="B345" s="25"/>
      <c r="C345" s="3"/>
      <c r="D345" s="3"/>
      <c r="E345" s="83"/>
    </row>
    <row r="346" spans="2:5">
      <c r="B346" s="25"/>
      <c r="C346" s="3"/>
      <c r="D346" s="3"/>
      <c r="E346" s="83"/>
    </row>
    <row r="347" spans="2:5">
      <c r="B347" s="25"/>
      <c r="C347" s="3"/>
      <c r="D347" s="3"/>
      <c r="E347" s="83"/>
    </row>
    <row r="348" spans="2:5">
      <c r="B348" s="25"/>
      <c r="C348" s="3"/>
      <c r="D348" s="3"/>
      <c r="E348" s="83"/>
    </row>
    <row r="349" spans="2:5">
      <c r="B349" s="25"/>
      <c r="C349" s="3"/>
      <c r="D349" s="3"/>
      <c r="E349" s="83"/>
    </row>
    <row r="350" spans="2:5">
      <c r="B350" s="25"/>
      <c r="C350" s="3"/>
      <c r="D350" s="3"/>
      <c r="E350" s="83"/>
    </row>
    <row r="351" spans="2:5">
      <c r="B351" s="25"/>
      <c r="C351" s="3"/>
      <c r="D351" s="3"/>
      <c r="E351" s="83"/>
    </row>
    <row r="352" spans="2:5">
      <c r="B352" s="25"/>
      <c r="C352" s="3"/>
      <c r="D352" s="3"/>
      <c r="E352" s="83"/>
    </row>
    <row r="353" spans="2:5">
      <c r="B353" s="25"/>
      <c r="C353" s="3"/>
      <c r="D353" s="3"/>
      <c r="E353" s="83"/>
    </row>
    <row r="354" spans="2:5">
      <c r="B354" s="25"/>
      <c r="C354" s="3"/>
      <c r="D354" s="3"/>
      <c r="E354" s="83"/>
    </row>
    <row r="355" spans="2:5">
      <c r="B355" s="25"/>
      <c r="C355" s="3"/>
      <c r="D355" s="3"/>
      <c r="E355" s="83"/>
    </row>
    <row r="356" spans="2:5">
      <c r="B356" s="25"/>
      <c r="C356" s="3"/>
      <c r="D356" s="3"/>
      <c r="E356" s="83"/>
    </row>
    <row r="357" spans="2:5">
      <c r="B357" s="25"/>
      <c r="C357" s="3"/>
      <c r="D357" s="3"/>
      <c r="E357" s="83"/>
    </row>
    <row r="358" spans="2:5">
      <c r="B358" s="25"/>
      <c r="C358" s="3"/>
      <c r="D358" s="3"/>
      <c r="E358" s="83"/>
    </row>
    <row r="359" spans="2:5">
      <c r="B359" s="25"/>
      <c r="C359" s="3"/>
      <c r="D359" s="3"/>
      <c r="E359" s="83"/>
    </row>
    <row r="360" spans="2:5">
      <c r="B360" s="25"/>
      <c r="C360" s="3"/>
      <c r="D360" s="3"/>
      <c r="E360" s="83"/>
    </row>
    <row r="361" spans="2:5">
      <c r="B361" s="25"/>
      <c r="C361" s="3"/>
      <c r="D361" s="3"/>
      <c r="E361" s="83"/>
    </row>
    <row r="362" spans="2:5">
      <c r="B362" s="25"/>
      <c r="C362" s="3"/>
      <c r="D362" s="3"/>
      <c r="E362" s="83"/>
    </row>
    <row r="363" spans="2:5">
      <c r="B363" s="25"/>
      <c r="C363" s="3"/>
      <c r="D363" s="3"/>
      <c r="E363" s="83"/>
    </row>
    <row r="364" spans="2:5">
      <c r="B364" s="25"/>
      <c r="C364" s="3"/>
      <c r="D364" s="3"/>
      <c r="E364" s="83"/>
    </row>
    <row r="365" spans="2:5">
      <c r="B365" s="25"/>
      <c r="C365" s="3"/>
      <c r="D365" s="3"/>
      <c r="E365" s="83"/>
    </row>
    <row r="366" spans="2:5">
      <c r="B366" s="25"/>
      <c r="C366" s="3"/>
      <c r="D366" s="3"/>
      <c r="E366" s="83"/>
    </row>
    <row r="367" spans="2:5">
      <c r="B367" s="25"/>
      <c r="C367" s="3"/>
      <c r="D367" s="3"/>
      <c r="E367" s="83"/>
    </row>
    <row r="368" spans="2:5">
      <c r="B368" s="25"/>
      <c r="C368" s="3"/>
      <c r="D368" s="3"/>
      <c r="E368" s="83"/>
    </row>
    <row r="369" spans="2:5">
      <c r="B369" s="25"/>
      <c r="C369" s="3"/>
      <c r="D369" s="3"/>
      <c r="E369" s="83"/>
    </row>
    <row r="370" spans="2:5">
      <c r="B370" s="25"/>
      <c r="C370" s="3"/>
      <c r="D370" s="3"/>
      <c r="E370" s="83"/>
    </row>
    <row r="371" spans="2:5">
      <c r="B371" s="25"/>
      <c r="C371" s="3"/>
      <c r="D371" s="3"/>
      <c r="E371" s="83"/>
    </row>
    <row r="372" spans="2:5">
      <c r="B372" s="25"/>
      <c r="C372" s="3"/>
      <c r="D372" s="3"/>
      <c r="E372" s="83"/>
    </row>
    <row r="373" spans="2:5">
      <c r="B373" s="25"/>
      <c r="C373" s="3"/>
      <c r="D373" s="3"/>
      <c r="E373" s="83"/>
    </row>
    <row r="374" spans="2:5">
      <c r="B374" s="25"/>
      <c r="C374" s="3"/>
      <c r="D374" s="3"/>
      <c r="E374" s="83"/>
    </row>
    <row r="375" spans="2:5">
      <c r="B375" s="25"/>
      <c r="C375" s="3"/>
      <c r="D375" s="3"/>
      <c r="E375" s="83"/>
    </row>
    <row r="376" spans="2:5">
      <c r="B376" s="25"/>
      <c r="C376" s="3"/>
      <c r="D376" s="3"/>
      <c r="E376" s="83"/>
    </row>
    <row r="377" spans="2:5">
      <c r="B377" s="25"/>
      <c r="C377" s="3"/>
      <c r="D377" s="3"/>
      <c r="E377" s="83"/>
    </row>
    <row r="378" spans="2:5">
      <c r="B378" s="25"/>
      <c r="C378" s="3"/>
      <c r="D378" s="3"/>
      <c r="E378" s="83"/>
    </row>
    <row r="379" spans="2:5">
      <c r="B379" s="25"/>
      <c r="C379" s="3"/>
      <c r="D379" s="3"/>
      <c r="E379" s="83"/>
    </row>
    <row r="380" spans="2:5">
      <c r="B380" s="25"/>
      <c r="C380" s="3"/>
      <c r="D380" s="3"/>
      <c r="E380" s="83"/>
    </row>
    <row r="381" spans="2:5">
      <c r="B381" s="25"/>
      <c r="C381" s="3"/>
      <c r="D381" s="3"/>
      <c r="E381" s="83"/>
    </row>
    <row r="382" spans="2:5">
      <c r="B382" s="25"/>
      <c r="C382" s="3"/>
      <c r="D382" s="3"/>
      <c r="E382" s="83"/>
    </row>
    <row r="383" spans="2:5">
      <c r="B383" s="25"/>
      <c r="C383" s="3"/>
      <c r="D383" s="3"/>
      <c r="E383" s="83"/>
    </row>
    <row r="384" spans="2:5">
      <c r="B384" s="25"/>
      <c r="C384" s="3"/>
      <c r="D384" s="3"/>
      <c r="E384" s="83"/>
    </row>
    <row r="385" spans="2:5">
      <c r="B385" s="25"/>
      <c r="C385" s="3"/>
      <c r="D385" s="3"/>
      <c r="E385" s="83"/>
    </row>
    <row r="386" spans="2:5">
      <c r="B386" s="25"/>
      <c r="C386" s="3"/>
      <c r="D386" s="3"/>
      <c r="E386" s="83"/>
    </row>
  </sheetData>
  <mergeCells count="13">
    <mergeCell ref="D11:D12"/>
    <mergeCell ref="D71:D72"/>
    <mergeCell ref="B8:C8"/>
    <mergeCell ref="B68:C68"/>
    <mergeCell ref="C11:C12"/>
    <mergeCell ref="C71:C72"/>
    <mergeCell ref="B9:C9"/>
    <mergeCell ref="B69:C69"/>
    <mergeCell ref="B114:C114"/>
    <mergeCell ref="B115:C115"/>
    <mergeCell ref="B116:C116"/>
    <mergeCell ref="A117:A118"/>
    <mergeCell ref="B117:B118"/>
  </mergeCells>
  <phoneticPr fontId="0" type="noConversion"/>
  <pageMargins left="0.78740157480314965" right="0.78740157480314965" top="0.59055118110236227" bottom="0.98425196850393704" header="0.51181102362204722" footer="0.51181102362204722"/>
  <pageSetup paperSize="9" scale="90" orientation="portrait" r:id="rId1"/>
  <headerFooter alignWithMargins="0"/>
  <rowBreaks count="2" manualBreakCount="2">
    <brk id="60" max="3" man="1"/>
    <brk id="10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28" workbookViewId="0"/>
  </sheetViews>
  <sheetFormatPr defaultRowHeight="11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bilans 2018 MwP</vt:lpstr>
      <vt:lpstr>Arkusz2</vt:lpstr>
      <vt:lpstr>Arkusz3</vt:lpstr>
      <vt:lpstr>'bilans 2018 MwP'!Obszar_wydruku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admin</cp:lastModifiedBy>
  <cp:lastPrinted>2018-05-13T20:24:03Z</cp:lastPrinted>
  <dcterms:created xsi:type="dcterms:W3CDTF">2008-03-14T16:17:32Z</dcterms:created>
  <dcterms:modified xsi:type="dcterms:W3CDTF">2019-04-23T22:07:34Z</dcterms:modified>
</cp:coreProperties>
</file>